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1" sheetId="1" r:id="rId1"/>
    <sheet name="2a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fullCalcOnLoad="1"/>
</workbook>
</file>

<file path=xl/sharedStrings.xml><?xml version="1.0" encoding="utf-8"?>
<sst xmlns="http://schemas.openxmlformats.org/spreadsheetml/2006/main" count="921" uniqueCount="482">
  <si>
    <t xml:space="preserve"> </t>
  </si>
  <si>
    <t>w  złotych</t>
  </si>
  <si>
    <t>Dział</t>
  </si>
  <si>
    <t>Rozdział</t>
  </si>
  <si>
    <t>§</t>
  </si>
  <si>
    <t>Źródło dochodów</t>
  </si>
  <si>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Dochody bieżące</t>
    </r>
  </si>
  <si>
    <t xml:space="preserve">w tym dochody              i środki o których mowa  w art. 5 ust.1 pkt. 2 i 3 uofp </t>
  </si>
  <si>
    <t>Dochody majątkowe</t>
  </si>
  <si>
    <t>w tym dochody            i środki o których mowa  w art. 5 ust.1 pkt. 2 i 3 uofp</t>
  </si>
  <si>
    <t>Wytwarzanie i zaopatrywanie w energię elektryczną, gaz i wodę</t>
  </si>
  <si>
    <t xml:space="preserve">Dostarczanie ciepła </t>
  </si>
  <si>
    <t>0830</t>
  </si>
  <si>
    <t xml:space="preserve">Wpływy z usług </t>
  </si>
  <si>
    <t xml:space="preserve">Transport i łączność </t>
  </si>
  <si>
    <t xml:space="preserve">Drogi publiczne gminne </t>
  </si>
  <si>
    <t>0690</t>
  </si>
  <si>
    <t xml:space="preserve">Wpływy z różnych opłat </t>
  </si>
  <si>
    <t>6257</t>
  </si>
  <si>
    <t xml:space="preserve">Dotacje celowe w ramach programów finansowanych z udziałem środków europejskich oraz środków, o których mowa w art. 5 ust. 3 pkt 5 lit. a i b ustawy, lub płatności w ramach budżetu środków europejskich, realizowanych przez JST </t>
  </si>
  <si>
    <t xml:space="preserve">Gospodarka mieszkaniowa </t>
  </si>
  <si>
    <t xml:space="preserve">Gospodarka gruntami i nieruchomościami </t>
  </si>
  <si>
    <t>0550</t>
  </si>
  <si>
    <t>Wpływy z opłat z tytułu użytkowania wieczystego nieruchomości</t>
  </si>
  <si>
    <t>0750</t>
  </si>
  <si>
    <t>Wpływy z najmu i dzierżawy skład. majątkowych Skarbu Państwa, JST lub innych jednostek zaliczanych do sektora finansów publicznych oraz innych umów o podobnym charakterze</t>
  </si>
  <si>
    <t>0870</t>
  </si>
  <si>
    <t>Wpływy ze sprzedaży składników majątkowych</t>
  </si>
  <si>
    <t xml:space="preserve">Działalność usługowa </t>
  </si>
  <si>
    <t xml:space="preserve">Cmentarze </t>
  </si>
  <si>
    <t>2020</t>
  </si>
  <si>
    <t xml:space="preserve">Administracja publiczna </t>
  </si>
  <si>
    <t xml:space="preserve">Urzędy wojewódzkie </t>
  </si>
  <si>
    <t>2010</t>
  </si>
  <si>
    <t>2360</t>
  </si>
  <si>
    <t xml:space="preserve">Dochody JST związane z realizacją zadań z zakresu administracji rządowej oraz innych zadań zleconych ustawami </t>
  </si>
  <si>
    <t>Urzędy gmin (miast i miast na prawach powiatu)</t>
  </si>
  <si>
    <t>0970</t>
  </si>
  <si>
    <t>Wpływy z różnych dochodów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</si>
  <si>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</si>
  <si>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</si>
  <si>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</si>
  <si>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 xml:space="preserve">Wpływy z podatku dochodowego od osób fizycznych </t>
  </si>
  <si>
    <t>0350</t>
  </si>
  <si>
    <t xml:space="preserve">Wpływy z podatku rolnego, podatku leśnego, podatku od czynności cywilnoprawnych, podatków i opłat lokalnych od osób prawnych i innych jednostek organizacyjnych </t>
  </si>
  <si>
    <t>0310</t>
  </si>
  <si>
    <t xml:space="preserve">Wpływy z podatku od nieruchomości 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</si>
  <si>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</si>
  <si>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</si>
  <si>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</si>
  <si>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</si>
  <si>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</si>
  <si>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</si>
  <si>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</si>
  <si>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 xml:space="preserve">Wpływy z podatku od czynności cywilnoprawnych </t>
  </si>
  <si>
    <t>0910</t>
  </si>
  <si>
    <t>Wpływy z odsetek od nieterminowych wpłat z tytułu podatków i opłat</t>
  </si>
  <si>
    <t>2680</t>
  </si>
  <si>
    <t xml:space="preserve">Rekompensaty utraconych dochodów w podatkach i opłatach lokalnych </t>
  </si>
  <si>
    <t xml:space="preserve">Wpływy z podatku rolnego, podatku leśnego, podatku od spadków i darowizn, podatku od czynności cywilnoprawnych oraz podatków i opłat lokalnych od osób fizycznych </t>
  </si>
  <si>
    <t>0360</t>
  </si>
  <si>
    <t>Wpływy z podatku od spadków i darowizn</t>
  </si>
  <si>
    <t>0430</t>
  </si>
  <si>
    <t>Wpływy z opłaty targowej</t>
  </si>
  <si>
    <t>0440</t>
  </si>
  <si>
    <t>Wpływy z opłaty miejscowej</t>
  </si>
  <si>
    <t>Wpływy z innych opłat stanowiących dochody JST na podstawie ustaw</t>
  </si>
  <si>
    <t>0410</t>
  </si>
  <si>
    <t xml:space="preserve">Wpływy z opłaty skarbowej 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</si>
  <si>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</si>
  <si>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</si>
  <si>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</si>
  <si>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</si>
  <si>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</si>
  <si>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JST na podstawie odrębnych ustaw</t>
  </si>
  <si>
    <t>Udziały gmin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</si>
  <si>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</si>
  <si>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</si>
  <si>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</si>
  <si>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</si>
  <si>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Różne rozliczenia</t>
  </si>
  <si>
    <t>Część oświatowa subwencji ogólnej dla JST</t>
  </si>
  <si>
    <t>2920</t>
  </si>
  <si>
    <t xml:space="preserve">Subwencje ogólne z budżetu państwa </t>
  </si>
  <si>
    <t>Część wyrównawcza subwencji ogólnej dla gmin</t>
  </si>
  <si>
    <t>Różne rozliczenia finansowe</t>
  </si>
  <si>
    <t>0920</t>
  </si>
  <si>
    <t>Wpływy z pozostałych odsetek</t>
  </si>
  <si>
    <t>Część równoważąca subwencji ogólnej dla gmin</t>
  </si>
  <si>
    <t>Oświata i wychowanie</t>
  </si>
  <si>
    <t>Oddziały przedszkolne w szkołach podstawowych</t>
  </si>
  <si>
    <t>0670</t>
  </si>
  <si>
    <t>Wpływy z opłat za korzystanie z wyżywienia w jednostkach realizujących zadania z zakresu wychowania przedszkolnego</t>
  </si>
  <si>
    <t>2030</t>
  </si>
  <si>
    <t>Pozostała działalność</t>
  </si>
  <si>
    <t>Pomoc społeczna</t>
  </si>
  <si>
    <t xml:space="preserve">Zasiłki stałe </t>
  </si>
  <si>
    <t xml:space="preserve">Ośrodki pomocy społeczej </t>
  </si>
  <si>
    <t xml:space="preserve">Usługi opiekuńcze i specjalistyczne usługi opiekuńcze </t>
  </si>
  <si>
    <t>Pomoc w zakresie dożywiania</t>
  </si>
  <si>
    <t>Rodzina</t>
  </si>
  <si>
    <t>2060</t>
  </si>
  <si>
    <t>2910</t>
  </si>
  <si>
    <t>Świadczenia rodzinne, świadczenie z funduszu alimentacyjnego oraz składki na ubezpieczenia emerytalne i rentowe z ubezpieczenia społecznego</t>
  </si>
  <si>
    <t xml:space="preserve">Gospodarka komunalna i ochrona środowiska </t>
  </si>
  <si>
    <t>Gospodarka ściekowa i ochrona wód</t>
  </si>
  <si>
    <t>6290</t>
  </si>
  <si>
    <t>Gospodarka odpadami</t>
  </si>
  <si>
    <t>Wpływy i wydatki związane z gromadzeniem środków z opłat i kar za korzystanie ze środowiska</t>
  </si>
  <si>
    <t>Dochody ogółem</t>
  </si>
  <si>
    <t>Nazwa</t>
  </si>
  <si>
    <t xml:space="preserve">Ogółem </t>
  </si>
  <si>
    <t>Ogółem</t>
  </si>
  <si>
    <t>w tym</t>
  </si>
  <si>
    <t>Inwestycje i zakupy inwestycyjne</t>
  </si>
  <si>
    <t>Zakup i objęcie akcji i udziałów</t>
  </si>
  <si>
    <t>Wniesienie wkładów do spółek prawa handlowego</t>
  </si>
  <si>
    <t>Razem</t>
  </si>
  <si>
    <t>w tym na programy finansowane                z udziałem środków                      o których mowa                   w art. 5 ust. 1             pkt 2 i 3 uofp</t>
  </si>
  <si>
    <t>Budowa dróg i chodników</t>
  </si>
  <si>
    <t>6057          6059</t>
  </si>
  <si>
    <t>Wykup gruntów pod drogi gminne</t>
  </si>
  <si>
    <t>6057           6059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</si>
  <si>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</si>
  <si>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</si>
  <si>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</si>
  <si>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</si>
  <si>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</si>
  <si>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</si>
  <si>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</si>
  <si>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</si>
  <si>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</si>
  <si>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</si>
  <si>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</si>
  <si>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</si>
  <si>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</si>
  <si>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</si>
  <si>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</si>
  <si>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</si>
  <si>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</si>
  <si>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</si>
  <si>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</si>
  <si>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</si>
  <si>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</si>
  <si>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</si>
  <si>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</si>
  <si>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</si>
  <si>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</si>
  <si>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</si>
  <si>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</si>
  <si>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</si>
  <si>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</si>
  <si>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Przedsięwzięcia inwestycyjne ujęte w Wieloletniej Prognozie Finansowej  </t>
  </si>
  <si>
    <t>§**</t>
  </si>
  <si>
    <t>Zakład Gospodarki Komunalnej Czarna Dąbrówka</t>
  </si>
  <si>
    <t xml:space="preserve">Wydatki na programy i projekty realizowane z udziałem środków o których mowa  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</si>
  <si>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</si>
  <si>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</si>
  <si>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</si>
  <si>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</si>
  <si>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</si>
  <si>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</si>
  <si>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</si>
  <si>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</si>
  <si>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Wolne środki</t>
  </si>
  <si>
    <t>§ 950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</si>
  <si>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</si>
  <si>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</si>
  <si>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</si>
  <si>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</si>
  <si>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</si>
  <si>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</si>
  <si>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</si>
  <si>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</si>
  <si>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Przychody z tytułu innych rozliczeń krajowych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</si>
  <si>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</si>
  <si>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</si>
  <si>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</si>
  <si>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</si>
  <si>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</si>
  <si>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</si>
  <si>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</si>
  <si>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</si>
  <si>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</si>
  <si>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</si>
  <si>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</si>
  <si>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</si>
  <si>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</si>
  <si>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</si>
  <si>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</si>
  <si>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</si>
  <si>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+</t>
  </si>
  <si>
    <t>(przychody - rozchody)</t>
  </si>
  <si>
    <t>-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</si>
  <si>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</si>
  <si>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</si>
  <si>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</si>
  <si>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</si>
  <si>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</si>
  <si>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</si>
  <si>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</si>
  <si>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 xml:space="preserve">  składki naliczane od wynagrodzeń </t>
  </si>
  <si>
    <t>świadczenia na rzecz osób fizycznych</t>
  </si>
  <si>
    <t>Plan dochodów budżetu państwa związanych z realizacją zadań z zakresu administracji rządowej:</t>
  </si>
  <si>
    <t>(to alimenty pobrane i przekazane przez komornika – poprzez Gminę – zwroty do budżetu państwa)</t>
  </si>
  <si>
    <t>Nazwa zadania</t>
  </si>
  <si>
    <t>Wydatki
ogółem
(7+8)</t>
  </si>
  <si>
    <t>Działalność usługowa</t>
  </si>
  <si>
    <t>Cmentarze</t>
  </si>
  <si>
    <t>Dotacja celowa na utrzymanie cmentarza jeńców powojennych w Jasieniu</t>
  </si>
  <si>
    <t>Zakup materiałów i wyposażenia</t>
  </si>
  <si>
    <t>Storona umowy lub porozumienia</t>
  </si>
  <si>
    <t>Wydatki
ogółem
(8+9)</t>
  </si>
  <si>
    <t>Dokształcanie i doskonalenie nauczycieli</t>
  </si>
  <si>
    <t xml:space="preserve">Powierzenie zadania z zakresu dokształcania i doskonalania zawodowego nauczycieli zatrudnionych w szkołach i placówkach oświatowych, dla których organem prowadzącym jest Gmina Czarna Dąbrówka   </t>
  </si>
  <si>
    <t>Gmina Bytów</t>
  </si>
  <si>
    <t>Jednostka</t>
  </si>
  <si>
    <t xml:space="preserve">Kwota </t>
  </si>
  <si>
    <t>w tym wydatki majątkowe</t>
  </si>
  <si>
    <t>Sołectwo Bochowo</t>
  </si>
  <si>
    <t>Sołectwo Bochówko</t>
  </si>
  <si>
    <t>Spotkania kulturalne</t>
  </si>
  <si>
    <t>Estetyzacja sołectwa</t>
  </si>
  <si>
    <t>Sołectwo Czarna Dąbrówka</t>
  </si>
  <si>
    <t>Sołectwo Dęby</t>
  </si>
  <si>
    <t>Remont dróg gminnych</t>
  </si>
  <si>
    <t>Sołectwo Jasień</t>
  </si>
  <si>
    <t>Działalność kulturalna świetlicy</t>
  </si>
  <si>
    <t>Sołectwo Jerzkowice</t>
  </si>
  <si>
    <t>Sołectwo Kartkowo</t>
  </si>
  <si>
    <t>Sołectwo Karwno</t>
  </si>
  <si>
    <t>Sołectwo Kleszczyniec</t>
  </si>
  <si>
    <t>Sołectwo Kłosy</t>
  </si>
  <si>
    <t>11.</t>
  </si>
  <si>
    <t>Sołectwo Kotuszewo</t>
  </si>
  <si>
    <t>12.</t>
  </si>
  <si>
    <t>Sołectwo Kozy</t>
  </si>
  <si>
    <t>13.</t>
  </si>
  <si>
    <t>Sołectwo Mikorowo</t>
  </si>
  <si>
    <t>14.</t>
  </si>
  <si>
    <t>Sołectwo Mydlita</t>
  </si>
  <si>
    <t>15.</t>
  </si>
  <si>
    <t>Sołectwo Nożynko</t>
  </si>
  <si>
    <t>16.</t>
  </si>
  <si>
    <t>Sołectwo Nożyno</t>
  </si>
  <si>
    <t>Doposażenie świetlicy środowiskowej</t>
  </si>
  <si>
    <t>17.</t>
  </si>
  <si>
    <t>Sołectwo Otnoga</t>
  </si>
  <si>
    <t>18.</t>
  </si>
  <si>
    <t>Sołectwo Podkomorzyce</t>
  </si>
  <si>
    <t>Zagospodarowanie placu wiejskiego</t>
  </si>
  <si>
    <t>19.</t>
  </si>
  <si>
    <t>Sołectwo Przylaski</t>
  </si>
  <si>
    <t>20.</t>
  </si>
  <si>
    <t>Sołectwo Rokiciny</t>
  </si>
  <si>
    <t>21.</t>
  </si>
  <si>
    <t>Sołectwo Rokitki</t>
  </si>
  <si>
    <t>Wykonanie wieńca dożynkowego</t>
  </si>
  <si>
    <t>22.</t>
  </si>
  <si>
    <t>Sołectwo Rokity</t>
  </si>
  <si>
    <t>23.</t>
  </si>
  <si>
    <t>Sołectwo Unichowo</t>
  </si>
  <si>
    <t>24.</t>
  </si>
  <si>
    <t>Sołectwo Wargowo</t>
  </si>
  <si>
    <t>Kwota</t>
  </si>
  <si>
    <t>OGÓŁEM</t>
  </si>
  <si>
    <t>Nazwa jednostki</t>
  </si>
  <si>
    <t>Kwota dotacji</t>
  </si>
  <si>
    <t>A. Jednostki sektora finansów publicznych</t>
  </si>
  <si>
    <t xml:space="preserve">Gminne Centrum Kultury i Biblioteka w Czarnej Dąbrówce </t>
  </si>
  <si>
    <t>B. Jednostki spoza sektora finansów publicznych</t>
  </si>
  <si>
    <t>Nazwa jednostki
 otrzymującej dotację</t>
  </si>
  <si>
    <t>Zakres</t>
  </si>
  <si>
    <t>Ogółem kwota dotacji</t>
  </si>
  <si>
    <t>A.Jednostki sektora finansów publicznych</t>
  </si>
  <si>
    <t>Gospodarka ściekowa i ochrona wód - oczyszczanie ścieków</t>
  </si>
  <si>
    <t>Gospodarka odpadami - obsługa administracyjno-techniczna systemu gospodarowania odpadami</t>
  </si>
  <si>
    <t>Beneficjent</t>
  </si>
  <si>
    <t>w tym na wydatki majątkowe</t>
  </si>
  <si>
    <t>A. Jednostki sektora finansów                    publicznych</t>
  </si>
  <si>
    <t xml:space="preserve">Realizacja zadań określonych w gminnym programie profilaktyki i rozwiązywania problemów alkoholowych </t>
  </si>
  <si>
    <t>Stowarzyszenie/ Fundacja</t>
  </si>
  <si>
    <t>Wspieranie organizacji pozarządowych</t>
  </si>
  <si>
    <t xml:space="preserve">Wspieranie i upowszechnianie kultury fizycznej i sportu </t>
  </si>
  <si>
    <t xml:space="preserve">   Plan dochodów i wydatków związanych z ochroną środowiska </t>
  </si>
  <si>
    <t>Paragraf</t>
  </si>
  <si>
    <t>Wyszczególnienie</t>
  </si>
  <si>
    <t>Dochody</t>
  </si>
  <si>
    <t>Wydatki</t>
  </si>
  <si>
    <t>Gospodarka komunalna i ochrona środowiska</t>
  </si>
  <si>
    <t xml:space="preserve">Wpływy i wydatki związane z gromadzeniem środków z opłat i kar za korzystanie ze środowiska </t>
  </si>
  <si>
    <t xml:space="preserve">Zakup materiałów i wyposażenia </t>
  </si>
  <si>
    <t>Zakup usług pozostałych</t>
  </si>
  <si>
    <t xml:space="preserve">    Plan dochodów z tytułu gospodarowania odpadami komunalnymi </t>
  </si>
  <si>
    <t>i wydatków związanych z funkcjonowaniem systemu gospodarowania odpadami komunalnymi</t>
  </si>
  <si>
    <t xml:space="preserve">Dział </t>
  </si>
  <si>
    <t>Stan środków pieniężnych na początek roku</t>
  </si>
  <si>
    <t>Wpływy z innych lokalnych opłat pobieranych przez jednostki samorządu terytorialnego na podstawie odrębnych ustaw</t>
  </si>
  <si>
    <t>2650</t>
  </si>
  <si>
    <t>Dotacja przedmiotowa z budżetu dla samorządowego zakładu budżetowego</t>
  </si>
  <si>
    <t>4300</t>
  </si>
  <si>
    <t xml:space="preserve">Zakup usług pozostałych </t>
  </si>
  <si>
    <t>Stan środków obrotowych na początek roku</t>
  </si>
  <si>
    <t>Przychody</t>
  </si>
  <si>
    <t>Koszty/nakłady</t>
  </si>
  <si>
    <t>Stan środków obrotowych na koniec roku</t>
  </si>
  <si>
    <t>ogółem</t>
  </si>
  <si>
    <t>w tym: wpłata do budżetu</t>
  </si>
  <si>
    <t>dotacje
z budżetu</t>
  </si>
  <si>
    <r>
      <rPr>
        <b/>
        <sz val="10"/>
        <rFont val="Arial CE"/>
        <family val="2"/>
      </rPr>
      <t xml:space="preserve">przed -miotowa </t>
    </r>
    <r>
      <rPr>
        <b/>
        <sz val="10"/>
        <rFont val="Calibri"/>
        <family val="2"/>
      </rPr>
      <t>§</t>
    </r>
    <r>
      <rPr>
        <b/>
        <sz val="10"/>
        <rFont val="Arial CE"/>
        <family val="2"/>
      </rPr>
      <t xml:space="preserve"> 2650</t>
    </r>
  </si>
  <si>
    <t>celowa - na inwestycje</t>
  </si>
  <si>
    <t>I.</t>
  </si>
  <si>
    <t>Zakład budżetowy ogółem:</t>
  </si>
  <si>
    <t>1. Koszty bieżące</t>
  </si>
  <si>
    <t xml:space="preserve">2. Nakłady inwestycyjne </t>
  </si>
  <si>
    <t>Stołówki szkolne i przedszkolne</t>
  </si>
  <si>
    <t xml:space="preserve">Zasiłki okresowe, celowe i pomoc w naturze oraz składki na ubezpieczenia emerytalne i rentowe </t>
  </si>
  <si>
    <t>Wpływy ze zwrotów dotacji oraz płatności wykorzystanych niezgodnie z przeznaczeniem lub wykorzystanych z naruszeniem procedur, o których mowa w art. 184 ustawy, pobranych nienależnie lub w nadmiernej wysokości</t>
  </si>
  <si>
    <t>Środki na dofinansowanie własnych inwestycji gmin, powiatów (związków gmin, związków powiatowo-gminnych, związków powiatów), samorządów województw, pozyskane z innych źródeł</t>
  </si>
  <si>
    <t>Turystyka</t>
  </si>
  <si>
    <t xml:space="preserve">Zadania w zakresie upowszechniania turystyki </t>
  </si>
  <si>
    <r>
      <t>Organizowanie zajęć z zakresu oświaty i wychowania</t>
    </r>
    <r>
      <rPr>
        <sz val="10"/>
        <rFont val="Arial CE"/>
        <family val="0"/>
      </rPr>
      <t xml:space="preserve"> </t>
    </r>
  </si>
  <si>
    <t>Zadania inwestycyjne</t>
  </si>
  <si>
    <t>II.</t>
  </si>
  <si>
    <t>Zadania bieżące</t>
  </si>
  <si>
    <t>Budowa targowiska "Mój rynek" w Czarnej Dąbrówce</t>
  </si>
  <si>
    <t>Modernizacja Punktu Selektywnego Zbierania Odpadów Komunalnych (PSZOK) w miejscowości Podkomorzyce</t>
  </si>
  <si>
    <t>Rozbudowa i modernizacja oczyszczalni ścieków w Podkomorzycach</t>
  </si>
  <si>
    <t xml:space="preserve">Organizacja spotkań kulturalnych </t>
  </si>
  <si>
    <t>Zakup środków czystości na świetlicę</t>
  </si>
  <si>
    <t>Remont ulicy Dworcowej</t>
  </si>
  <si>
    <t>926</t>
  </si>
  <si>
    <t>92695</t>
  </si>
  <si>
    <t>750</t>
  </si>
  <si>
    <t>75095</t>
  </si>
  <si>
    <t>Utrzymanie strony internetowej sołectwa</t>
  </si>
  <si>
    <t>Zakup sprzętu sportowego</t>
  </si>
  <si>
    <t>OSP zakup sprzętu</t>
  </si>
  <si>
    <t>Organizacja zawodów strzeleckich LOK</t>
  </si>
  <si>
    <t>Doposażenie świetlicy wiejskiej</t>
  </si>
  <si>
    <t>Remont chodnika</t>
  </si>
  <si>
    <t>Remont drogi gminnej wokół stawu</t>
  </si>
  <si>
    <t>Doposażenie OSP Rokity w sprzęt</t>
  </si>
  <si>
    <t>Zakup namiotu</t>
  </si>
  <si>
    <t>Wspieranie rodziny</t>
  </si>
  <si>
    <t xml:space="preserve"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   </t>
  </si>
  <si>
    <t>Budowa chodnika przy blokach</t>
  </si>
  <si>
    <t>Remont dróg gminnych w sołectwie</t>
  </si>
  <si>
    <t>Doposażenie Sali Domu Ludowego</t>
  </si>
  <si>
    <t xml:space="preserve">Remont dróg gminnych </t>
  </si>
  <si>
    <t>Organizacja spotkań kulturalnych</t>
  </si>
  <si>
    <t>Remont świetlicy wiejskiej</t>
  </si>
  <si>
    <t>25.</t>
  </si>
  <si>
    <t>Sołectwo Osowskie</t>
  </si>
  <si>
    <t>Zagospodarowanie placu wiejskiego (w ramach Funduszu Soł. Dęby)</t>
  </si>
  <si>
    <t xml:space="preserve">         Dział 750 rozdział 75011 § 0690 - wpływy z różnych opłat                 200 zł</t>
  </si>
  <si>
    <t>900</t>
  </si>
  <si>
    <t>90001</t>
  </si>
  <si>
    <t xml:space="preserve">Składki na ubezpieczenie zdrowotne opłacane za osoby pobierające niektóre świadczenia z pomocy społecznej oraz za osoby uczestniczące w zajęciach w centrum inegracji społecznej   </t>
  </si>
  <si>
    <t>Osoby fizyczne, osoby prawne, jednostki organizacyjne nieposiadające osobowości prawnej</t>
  </si>
  <si>
    <t>Organizacja opieki nad dziećmi w wieku do lat 3</t>
  </si>
  <si>
    <t>Rozdział 90001 - Gospodarka ściekowa i ochrona wód:</t>
  </si>
  <si>
    <t>Remont dróg - droga w kierunku miejscowości Pieski</t>
  </si>
  <si>
    <t>Doposażenie placu zabaw</t>
  </si>
  <si>
    <t>Dofinansowanie do zakupu kotła dla SP Rokity</t>
  </si>
  <si>
    <t>Remont chodników i ciągu pieszo-jezdnego</t>
  </si>
  <si>
    <t>Organizacja zajęć kulturalnych, rozrywkowych i sportowych w sołectwie</t>
  </si>
  <si>
    <t>Utrzymanie boiska szkolnego (wiejskiego)</t>
  </si>
  <si>
    <t>Montaż lampy (Rybakówka)</t>
  </si>
  <si>
    <t>Zakup piasku na boisko plażowe</t>
  </si>
  <si>
    <t>Podłączenie lamp na placu zabaw do sieci</t>
  </si>
  <si>
    <t>Zakup tablicy informacyjnej</t>
  </si>
  <si>
    <t>Montaż spowalniacza - Rybakówka</t>
  </si>
  <si>
    <t>Remont dróg w Jasieniu</t>
  </si>
  <si>
    <t>Obsługa strony internetowej w sołectwie</t>
  </si>
  <si>
    <t>Wykonanie zadaszenia przy świetlicy</t>
  </si>
  <si>
    <t>Organizacja zajęć kulturalnych, rozrywkowych organizowanych przez SP Nożyno</t>
  </si>
  <si>
    <t>Dofinansowanie do zakupu sztandaru dla SP Nożyno</t>
  </si>
  <si>
    <t>Zakup impregnatu</t>
  </si>
  <si>
    <t>Imprezy integracyjne</t>
  </si>
  <si>
    <t>Zakup materiałów na zajęcia świetlicowe</t>
  </si>
  <si>
    <t xml:space="preserve">Doposażenie świetlicy   </t>
  </si>
  <si>
    <t>Remont drogi do Wargowa</t>
  </si>
  <si>
    <t>Remont drogi do Mikorowa</t>
  </si>
  <si>
    <t>Remont drogi do Soszyc</t>
  </si>
  <si>
    <t>Remont drogi w kierunku P. Szela</t>
  </si>
  <si>
    <t>Montaż wiaty przystankowej</t>
  </si>
  <si>
    <t>Wykonanie rzeźby z drewna</t>
  </si>
  <si>
    <t>Obsługa internetowa strony sołectwa</t>
  </si>
  <si>
    <t>Montaż lampy solarnej</t>
  </si>
  <si>
    <t>Remont drogi gminnej do działki nr 38/7</t>
  </si>
  <si>
    <t>Impreza integracyjna</t>
  </si>
  <si>
    <t xml:space="preserve">Spotkania kulturalne </t>
  </si>
  <si>
    <t>Doposażenie placu zabaw w Kozinie</t>
  </si>
  <si>
    <t>Budowa chodnika we wsi Kozy</t>
  </si>
  <si>
    <t>Dofinansowanie do zakupu sprzetu dla OSP</t>
  </si>
  <si>
    <t>Lampa ledowa w parku</t>
  </si>
  <si>
    <t>Dofinansowanie OSP Mikorowo</t>
  </si>
  <si>
    <t>Dokończenie remontu szlaku pieszo-jezdnego</t>
  </si>
  <si>
    <t>Organizacja zajęć kulturalnych, rozrywkowych i sportowych w sołectwie dla mieszkańców sołectwa</t>
  </si>
  <si>
    <t>Dofinansowanie remontu dróg sołeckich i oświetlenia</t>
  </si>
  <si>
    <t>Imprezy kulturalne i integracyjne</t>
  </si>
  <si>
    <t>Doposażenie OSP Nożyno w sprzęt</t>
  </si>
  <si>
    <t xml:space="preserve">Dofinansowanie do projektu dokumentacji na plaże wiejską </t>
  </si>
  <si>
    <t>Remont drogi we wsi Otnoga od mostu do drogi wojewódzkiej nr 211</t>
  </si>
  <si>
    <t>Obsługa strony internetowej</t>
  </si>
  <si>
    <t>Wykonanie altany na placu wiejskim</t>
  </si>
  <si>
    <t>Doposażenie OSP Rokiciny</t>
  </si>
  <si>
    <t>Zakup artykułów do wykonania wieńca</t>
  </si>
  <si>
    <t>Obsługa muzyczna spotkania kulturalnego</t>
  </si>
  <si>
    <t>Wykonanie zadaszenia przy wiecie</t>
  </si>
  <si>
    <t>Zakup i montaż drzwi do wiaty</t>
  </si>
  <si>
    <t>Organizacja spotkania kulturalnego</t>
  </si>
  <si>
    <t>Dofinansowanie OSP Rokity w sprzęt</t>
  </si>
  <si>
    <t>Zakup artykułów w ramach doposażenia świetlicy oraz prowadzenia zajęć</t>
  </si>
  <si>
    <t>Budowa, remont dróg, chodników i oświetlenia w sołectwie</t>
  </si>
  <si>
    <t>Organizacja zajęć kulturalnych dla Klub Seniora</t>
  </si>
  <si>
    <t>Remont dróg i chodników</t>
  </si>
  <si>
    <t>Doposażenie placu zabaw (biegacz wolnostojący)</t>
  </si>
  <si>
    <t>Spotkania integracyjne</t>
  </si>
  <si>
    <t>Ogrodzenie placu</t>
  </si>
  <si>
    <t>Dofinansowanie do organizacji zajęć kulturalnych organizowanych przez SP Nożyno</t>
  </si>
  <si>
    <t>Wydatki jednostek pomocniczych w ramach Funduszu Sołeckiego w 2020 r.</t>
  </si>
  <si>
    <t>Estetyzacja sołectwa (m. in. uporządkowanie plaży przy jeziorze)</t>
  </si>
  <si>
    <t xml:space="preserve">                                   Dochody budżetu gminy na 2020 rok</t>
  </si>
  <si>
    <t>Plan 2020</t>
  </si>
  <si>
    <t>2170</t>
  </si>
  <si>
    <t>Środki otrzymane z państwowych funduszy celowych na realizację zadań bieżących jednostek sektora finansów publicznych</t>
  </si>
  <si>
    <t>Świadczenie wychowawcze</t>
  </si>
  <si>
    <t>Gospodarka odpadami komunalnymi</t>
  </si>
  <si>
    <t xml:space="preserve">Dotacje celowe otrzym. z budż. państwa na zad. bieżące realizowane przez gminę na podstawie porozumień z organami administracji rządowej      </t>
  </si>
  <si>
    <t xml:space="preserve">Dotacje celowe otrzymane z budżetu państwa na realiz. zadań bieżących z zakresu admin. rząd. oraz innych zadań zleconych gminie (…) ustawami       </t>
  </si>
  <si>
    <t xml:space="preserve">Wpływy z podatku od działalności gospod. osób fizycznych, opłacanego w formie karty podatkowej </t>
  </si>
  <si>
    <t>Dotacje celowe otrzymane z budżetu państwa na realizację własnych zadań bieżących gmin (…)</t>
  </si>
  <si>
    <t xml:space="preserve">Dotacje celowe otrzymane z budżetu państwa na zadania bieżące z zakresu admin. rząd. zlec. Gminom (…), zwiazane z realiz. świadczenia wychowawczego stanowiącego pomoc państwa w wychowywaniu dzieci       </t>
  </si>
  <si>
    <t>Dochody i wydatki związane z realizacją zadań z zakresu administracji rządowej i innych zadań zleconych odrębnymi ustawami w 2020 r.</t>
  </si>
  <si>
    <r>
      <t xml:space="preserve">         </t>
    </r>
    <r>
      <rPr>
        <b/>
        <sz val="10"/>
        <rFont val="Times New Roman"/>
        <family val="1"/>
      </rPr>
      <t>Dział 852 rozdział 85228 § 0830 - wpływy z tyt. specjalist. usł. opiekuńczych  396 zł</t>
    </r>
  </si>
  <si>
    <t>(to planowane dochody budżetu państwa – poza budżetem Gminy)</t>
  </si>
  <si>
    <r>
      <t xml:space="preserve">         </t>
    </r>
    <r>
      <rPr>
        <b/>
        <sz val="10"/>
        <rFont val="Times New Roman"/>
        <family val="1"/>
      </rPr>
      <t>Dział 855 rozdział 85502 § 0980 - wpływy z tyt. zwrot. świad. z fund. aliment.   61.091 zł</t>
    </r>
  </si>
  <si>
    <t>Dochody i wydatki związane z realizacją zadań z zakresu administracji rządowej wykonywanych na podstawie porozumień z organami administracji rządowej w 2020 r.</t>
  </si>
  <si>
    <t>Wydatki związane z realizacją zadań wykonywanych na podstawie umów lub porozumień między jednostkami samorządu terytorialnego w 2020 r.</t>
  </si>
  <si>
    <t>Zbiorcze zestawienie wydatków w ramach Funduszu Sołeckiego w 2020 r. według klasyfikacji budżetowej</t>
  </si>
  <si>
    <t xml:space="preserve">Dotacje podmiotowe z budżetu gminy w 2020 r.  </t>
  </si>
  <si>
    <t>Dotacje przedmiotowe z budżetu gminy w 2020 r.</t>
  </si>
  <si>
    <t xml:space="preserve">Dotacje przedmiotowe dla Zakładu Gospodarki Komunalnej Czarna Dąbrówka na 2020 rok kalkulowane według stawki jednostkowej wynoszą: </t>
  </si>
  <si>
    <t>1) 2,48 zł do 1 m3 oczyszczonych ścieków,</t>
  </si>
  <si>
    <t xml:space="preserve">2) 220,82 zł dziennie na obsługę administracyjno-techniczną systemu gospodarowania odpadami komunalnymi. </t>
  </si>
  <si>
    <t>w 2020 roku</t>
  </si>
  <si>
    <t>Pomorskie Szlaki Kajakowe – Rzeka Łupawa – Gmina Czarna Dąbrówka</t>
  </si>
  <si>
    <t>Modernizacja przepompowni w Nożynie</t>
  </si>
  <si>
    <t>Zakup używanego samochodu ciężarowego dla Zakładu Gospodarki Komunalnej Czarna Dąbrówka</t>
  </si>
  <si>
    <t>Wydatki majątkowe budżetu gminy na 2020 r.</t>
  </si>
  <si>
    <t>6217          6219</t>
  </si>
  <si>
    <t>Inwestycja odnawialnych źródeł energii na terenie Gmin Borzytuchom, Czarna Dąbrówka i Tuchomie</t>
  </si>
  <si>
    <t>Kompleksowa wymiana źródeł ciepła w obiektach użyteczności publicznej na terenie Powiatu Bytowskiego</t>
  </si>
  <si>
    <t>Zagospodarowanie placu wiejskiego (w ramach Funduszu Sołeckiego Nożynko)</t>
  </si>
  <si>
    <t>Wykonanie altany na placu wiejskim (w ramach Fund. Soł. Podkomorzyce)</t>
  </si>
  <si>
    <t>Ogrodzenie placu (w ramach Funduszu Sołeckiego Wargowo)</t>
  </si>
  <si>
    <t>Modernizacja wiaty i utwardzenie placu w Zakładzie Gospodarki Komunalnej Czarna Dąbrówka</t>
  </si>
  <si>
    <t>Zadania inwestycyjne roczne w 2020 r.</t>
  </si>
  <si>
    <r>
      <t xml:space="preserve">rok budżetowy 2020 </t>
    </r>
    <r>
      <rPr>
        <b/>
        <sz val="10"/>
        <rFont val="Arial CE"/>
        <family val="0"/>
      </rPr>
      <t>(8+9+10+11)</t>
    </r>
  </si>
  <si>
    <t xml:space="preserve">Finansowanie wkładów własnych organizacji pozarządowych realizujących projekty z funduszy europejskich, krajowych i innych </t>
  </si>
  <si>
    <t>realizowane w roku 2020</t>
  </si>
  <si>
    <t>6217           6219</t>
  </si>
  <si>
    <t>A.      
B.
C. 146 0000</t>
  </si>
  <si>
    <t>w art. 5 ust. 1  pkt 2 i 3 u.f.p. w roku 2020</t>
  </si>
  <si>
    <r>
      <t xml:space="preserve">rok budżetowy 2020 </t>
    </r>
    <r>
      <rPr>
        <b/>
        <sz val="10"/>
        <rFont val="Arial CE"/>
        <family val="0"/>
      </rPr>
      <t>(8+9+10 +11)</t>
    </r>
  </si>
  <si>
    <t>Przychody i rozchody budżetu w 2020 r.</t>
  </si>
  <si>
    <t>stanowi pokrycie planowanego deficytu budżetu na 2020 rok w kwocie</t>
  </si>
  <si>
    <t>Kwota 2020 r.</t>
  </si>
  <si>
    <t>90017</t>
  </si>
  <si>
    <t>90095</t>
  </si>
  <si>
    <t>Dotacje celowe z budżetu gminy w 2020 r.</t>
  </si>
  <si>
    <t>Plan przychodów i kosztów Zakładu Gospodarki Komunalnej Czarna Dąbrówka w roku 2020</t>
  </si>
  <si>
    <t>Rozliczenia
z budżetem
z tytułu wpłat nadwyżek środków za 2019 r.</t>
  </si>
  <si>
    <t>Planowane inwestycje do realizacji przez ZGK Czarna Dąbrówka w 2020 r.:</t>
  </si>
  <si>
    <t xml:space="preserve">Zadanie: Modernizacja przepompowni w Nożynie na kwotę 60.000 zł, </t>
  </si>
  <si>
    <t xml:space="preserve">Zadanie: Modernizacja wiaty i utwardzenie placu w ZGK Czarna Dąbrówka na kwotę 62.000 zł, </t>
  </si>
  <si>
    <t xml:space="preserve">Zadanie: Zakup używanego samochodu ciężarowego dla ZGK Czarna Dąbrówka na kwotę 60.000 zł, </t>
  </si>
  <si>
    <t>Rozdział 90095 - Pozostała działalność:</t>
  </si>
  <si>
    <t>Rozdział 90017 - Zakłady gospodarki komunalnej:</t>
  </si>
  <si>
    <t xml:space="preserve">Zadanie: Inwestycja odnawialnych źródeł energii na terenie Gmin Borzytuchom, Czarna Dąbrówka i Tuchomie na kwotę 3.090.622 zł.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</si>
</sst>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6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14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color indexed="17"/>
      <name val="Czcionka tekstu podstawowego"/>
      <family val="2"/>
    </font>
    <font>
      <b/>
      <sz val="16"/>
      <name val="Arial CE"/>
      <family val="0"/>
    </font>
    <font>
      <i/>
      <sz val="6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9"/>
      <color rgb="FF000000"/>
      <name val="Arial"/>
      <family val="2"/>
    </font>
    <font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3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30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1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33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1" fontId="0" fillId="0" borderId="14" xfId="0" applyNumberForma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34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3" fontId="15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right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0" fontId="23" fillId="0" borderId="0" xfId="44" applyNumberFormat="1" applyFill="1" applyBorder="1" applyAlignment="1" applyProtection="1">
      <alignment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6" xfId="0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0" xfId="0" applyAlignment="1">
      <alignment wrapText="1"/>
    </xf>
    <xf numFmtId="0" fontId="0" fillId="0" borderId="11" xfId="0" applyNumberFormat="1" applyFont="1" applyBorder="1" applyAlignment="1">
      <alignment vertical="center" wrapText="1"/>
    </xf>
    <xf numFmtId="1" fontId="0" fillId="0" borderId="17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3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0" xfId="0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5" fillId="0" borderId="0" xfId="0" applyFont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6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/>
    </xf>
    <xf numFmtId="0" fontId="5" fillId="0" borderId="16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26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horizontal="right" vertical="center"/>
    </xf>
    <xf numFmtId="0" fontId="3" fillId="34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indent="1"/>
    </xf>
    <xf numFmtId="3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2"/>
    </xf>
    <xf numFmtId="0" fontId="0" fillId="0" borderId="17" xfId="0" applyFont="1" applyBorder="1" applyAlignment="1">
      <alignment horizontal="left" vertical="center" indent="2"/>
    </xf>
    <xf numFmtId="0" fontId="0" fillId="0" borderId="11" xfId="0" applyBorder="1" applyAlignment="1">
      <alignment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5" fillId="0" borderId="11" xfId="0" applyFont="1" applyBorder="1" applyAlignment="1">
      <alignment/>
    </xf>
    <xf numFmtId="1" fontId="73" fillId="0" borderId="13" xfId="0" applyNumberFormat="1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42" fontId="13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1" xfId="0" applyNumberForma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vertical="center" wrapText="1"/>
    </xf>
    <xf numFmtId="0" fontId="74" fillId="35" borderId="11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/>
    </xf>
    <xf numFmtId="0" fontId="73" fillId="0" borderId="0" xfId="0" applyFont="1" applyAlignment="1">
      <alignment/>
    </xf>
    <xf numFmtId="3" fontId="0" fillId="0" borderId="16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right" vertical="center"/>
    </xf>
    <xf numFmtId="0" fontId="29" fillId="0" borderId="16" xfId="0" applyFont="1" applyBorder="1" applyAlignment="1">
      <alignment horizontal="left" vertical="center" wrapText="1"/>
    </xf>
    <xf numFmtId="1" fontId="73" fillId="0" borderId="17" xfId="0" applyNumberFormat="1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49" fontId="0" fillId="0" borderId="17" xfId="0" applyNumberFormat="1" applyFont="1" applyBorder="1" applyAlignment="1">
      <alignment horizontal="right" vertical="center"/>
    </xf>
    <xf numFmtId="1" fontId="73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3" fontId="16" fillId="0" borderId="16" xfId="0" applyNumberFormat="1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1" xfId="0" applyFont="1" applyBorder="1" applyAlignment="1">
      <alignment wrapText="1"/>
    </xf>
    <xf numFmtId="3" fontId="16" fillId="0" borderId="14" xfId="0" applyNumberFormat="1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0" fontId="29" fillId="0" borderId="11" xfId="0" applyFont="1" applyBorder="1" applyAlignment="1">
      <alignment wrapText="1"/>
    </xf>
    <xf numFmtId="0" fontId="75" fillId="35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1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view="pageLayout" workbookViewId="0" topLeftCell="A41">
      <selection activeCell="E60" sqref="E60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43.625" style="0" customWidth="1"/>
    <col min="5" max="5" width="18.625" style="0" customWidth="1"/>
    <col min="6" max="6" width="13.25390625" style="0" customWidth="1"/>
    <col min="7" max="7" width="14.25390625" style="0" customWidth="1"/>
    <col min="8" max="8" width="11.125" style="0" customWidth="1"/>
    <col min="9" max="9" width="13.875" style="0" customWidth="1"/>
  </cols>
  <sheetData>
    <row r="1" spans="2:5" ht="18">
      <c r="B1" s="315" t="s">
        <v>424</v>
      </c>
      <c r="C1" s="315"/>
      <c r="D1" s="315"/>
      <c r="E1" s="315"/>
    </row>
    <row r="2" spans="1:9" s="2" customFormat="1" ht="12.75" customHeight="1">
      <c r="A2"/>
      <c r="B2"/>
      <c r="C2"/>
      <c r="D2"/>
      <c r="E2" s="1" t="s">
        <v>0</v>
      </c>
      <c r="F2"/>
      <c r="G2"/>
      <c r="H2"/>
      <c r="I2" s="1" t="s">
        <v>1</v>
      </c>
    </row>
    <row r="3" spans="1:9" s="4" customFormat="1" ht="1.5" customHeight="1">
      <c r="A3" s="316" t="s">
        <v>2</v>
      </c>
      <c r="B3" s="316" t="s">
        <v>3</v>
      </c>
      <c r="C3" s="316" t="s">
        <v>4</v>
      </c>
      <c r="D3" s="316" t="s">
        <v>5</v>
      </c>
      <c r="E3" s="311" t="s">
        <v>425</v>
      </c>
      <c r="F3" s="312" t="s">
        <v>6</v>
      </c>
      <c r="G3" s="313" t="s">
        <v>7</v>
      </c>
      <c r="H3" s="311" t="s">
        <v>8</v>
      </c>
      <c r="I3" s="313" t="s">
        <v>9</v>
      </c>
    </row>
    <row r="4" spans="1:9" ht="80.25" customHeight="1">
      <c r="A4" s="316"/>
      <c r="B4" s="316"/>
      <c r="C4" s="316"/>
      <c r="D4" s="316"/>
      <c r="E4" s="311"/>
      <c r="F4" s="312"/>
      <c r="G4" s="313"/>
      <c r="H4" s="311"/>
      <c r="I4" s="313"/>
    </row>
    <row r="5" spans="1:9" ht="9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ht="25.5">
      <c r="A6" s="6">
        <v>400</v>
      </c>
      <c r="B6" s="7"/>
      <c r="C6" s="8"/>
      <c r="D6" s="9" t="s">
        <v>10</v>
      </c>
      <c r="E6" s="10">
        <f aca="true" t="shared" si="0" ref="E6:I7">SUM(E7:E7)</f>
        <v>40000</v>
      </c>
      <c r="F6" s="10">
        <f t="shared" si="0"/>
        <v>40000</v>
      </c>
      <c r="G6" s="10">
        <f t="shared" si="0"/>
        <v>0</v>
      </c>
      <c r="H6" s="10">
        <f t="shared" si="0"/>
        <v>0</v>
      </c>
      <c r="I6" s="10">
        <f t="shared" si="0"/>
        <v>0</v>
      </c>
    </row>
    <row r="7" spans="1:9" ht="12.75">
      <c r="A7" s="11"/>
      <c r="B7" s="12">
        <v>40001</v>
      </c>
      <c r="C7" s="13"/>
      <c r="D7" s="14" t="s">
        <v>11</v>
      </c>
      <c r="E7" s="15">
        <f t="shared" si="0"/>
        <v>40000</v>
      </c>
      <c r="F7" s="15">
        <f t="shared" si="0"/>
        <v>40000</v>
      </c>
      <c r="G7" s="15">
        <f t="shared" si="0"/>
        <v>0</v>
      </c>
      <c r="H7" s="15">
        <f t="shared" si="0"/>
        <v>0</v>
      </c>
      <c r="I7" s="15">
        <f t="shared" si="0"/>
        <v>0</v>
      </c>
    </row>
    <row r="8" spans="1:9" ht="12.75">
      <c r="A8" s="11"/>
      <c r="B8" s="16"/>
      <c r="C8" s="17" t="s">
        <v>12</v>
      </c>
      <c r="D8" s="18" t="s">
        <v>13</v>
      </c>
      <c r="E8" s="19">
        <v>40000</v>
      </c>
      <c r="F8" s="19">
        <v>40000</v>
      </c>
      <c r="G8" s="19">
        <v>0</v>
      </c>
      <c r="H8" s="19">
        <v>0</v>
      </c>
      <c r="I8" s="19">
        <v>0</v>
      </c>
    </row>
    <row r="9" spans="1:9" ht="12.75">
      <c r="A9" s="20">
        <v>600</v>
      </c>
      <c r="B9" s="21"/>
      <c r="C9" s="22"/>
      <c r="D9" s="21" t="s">
        <v>14</v>
      </c>
      <c r="E9" s="23">
        <f aca="true" t="shared" si="1" ref="E9:I10">SUM(E10:E10)</f>
        <v>123428</v>
      </c>
      <c r="F9" s="23">
        <f t="shared" si="1"/>
        <v>123428</v>
      </c>
      <c r="G9" s="23">
        <f t="shared" si="1"/>
        <v>0</v>
      </c>
      <c r="H9" s="23">
        <f t="shared" si="1"/>
        <v>0</v>
      </c>
      <c r="I9" s="23">
        <f t="shared" si="1"/>
        <v>0</v>
      </c>
    </row>
    <row r="10" spans="1:9" ht="12.75">
      <c r="A10" s="11"/>
      <c r="B10" s="14">
        <v>60016</v>
      </c>
      <c r="C10" s="13"/>
      <c r="D10" s="14" t="s">
        <v>15</v>
      </c>
      <c r="E10" s="24">
        <f>SUM(E11:E12)</f>
        <v>123428</v>
      </c>
      <c r="F10" s="24">
        <f>SUM(F11:F12)</f>
        <v>123428</v>
      </c>
      <c r="G10" s="24">
        <f t="shared" si="1"/>
        <v>0</v>
      </c>
      <c r="H10" s="24">
        <f t="shared" si="1"/>
        <v>0</v>
      </c>
      <c r="I10" s="24">
        <f t="shared" si="1"/>
        <v>0</v>
      </c>
    </row>
    <row r="11" spans="1:9" ht="12.75">
      <c r="A11" s="11"/>
      <c r="B11" s="14"/>
      <c r="C11" s="25" t="s">
        <v>16</v>
      </c>
      <c r="D11" s="16" t="s">
        <v>17</v>
      </c>
      <c r="E11" s="26">
        <v>12000</v>
      </c>
      <c r="F11" s="26">
        <v>12000</v>
      </c>
      <c r="G11" s="26">
        <v>0</v>
      </c>
      <c r="H11" s="26">
        <v>0</v>
      </c>
      <c r="I11" s="26">
        <v>0</v>
      </c>
    </row>
    <row r="12" spans="1:9" ht="38.25">
      <c r="A12" s="11"/>
      <c r="B12" s="14"/>
      <c r="C12" s="25" t="s">
        <v>426</v>
      </c>
      <c r="D12" s="261" t="s">
        <v>427</v>
      </c>
      <c r="E12" s="26">
        <v>111428</v>
      </c>
      <c r="F12" s="26">
        <v>111428</v>
      </c>
      <c r="G12" s="26">
        <v>0</v>
      </c>
      <c r="H12" s="26">
        <v>0</v>
      </c>
      <c r="I12" s="26">
        <v>0</v>
      </c>
    </row>
    <row r="13" spans="1:9" ht="12.75">
      <c r="A13" s="20">
        <v>630</v>
      </c>
      <c r="B13" s="21"/>
      <c r="C13" s="22"/>
      <c r="D13" s="21" t="s">
        <v>319</v>
      </c>
      <c r="E13" s="23">
        <f aca="true" t="shared" si="2" ref="E13:I14">SUM(E14:E14)</f>
        <v>79050</v>
      </c>
      <c r="F13" s="23">
        <f t="shared" si="2"/>
        <v>0</v>
      </c>
      <c r="G13" s="23">
        <f t="shared" si="2"/>
        <v>0</v>
      </c>
      <c r="H13" s="23">
        <f t="shared" si="2"/>
        <v>79050</v>
      </c>
      <c r="I13" s="23">
        <f t="shared" si="2"/>
        <v>79050</v>
      </c>
    </row>
    <row r="14" spans="1:9" ht="12.75">
      <c r="A14" s="43"/>
      <c r="B14" s="14">
        <v>63003</v>
      </c>
      <c r="C14" s="13"/>
      <c r="D14" s="14" t="s">
        <v>320</v>
      </c>
      <c r="E14" s="24">
        <f t="shared" si="2"/>
        <v>79050</v>
      </c>
      <c r="F14" s="24">
        <f t="shared" si="2"/>
        <v>0</v>
      </c>
      <c r="G14" s="24">
        <f t="shared" si="2"/>
        <v>0</v>
      </c>
      <c r="H14" s="24">
        <f t="shared" si="2"/>
        <v>79050</v>
      </c>
      <c r="I14" s="24">
        <f t="shared" si="2"/>
        <v>79050</v>
      </c>
    </row>
    <row r="15" spans="1:9" ht="63.75">
      <c r="A15" s="253"/>
      <c r="B15" s="254"/>
      <c r="C15" s="17" t="s">
        <v>18</v>
      </c>
      <c r="D15" s="29" t="s">
        <v>19</v>
      </c>
      <c r="E15" s="19">
        <v>79050</v>
      </c>
      <c r="F15" s="19">
        <v>0</v>
      </c>
      <c r="G15" s="19">
        <v>0</v>
      </c>
      <c r="H15" s="19">
        <v>79050</v>
      </c>
      <c r="I15" s="19">
        <v>79050</v>
      </c>
    </row>
    <row r="16" spans="1:9" ht="12.75">
      <c r="A16" s="6">
        <v>700</v>
      </c>
      <c r="B16" s="21"/>
      <c r="C16" s="22"/>
      <c r="D16" s="21" t="s">
        <v>20</v>
      </c>
      <c r="E16" s="23">
        <f>SUM(E17:E17)</f>
        <v>290000</v>
      </c>
      <c r="F16" s="23">
        <f>SUM(F17:F17)</f>
        <v>170000</v>
      </c>
      <c r="G16" s="23">
        <f>SUM(G17:G17)</f>
        <v>0</v>
      </c>
      <c r="H16" s="23">
        <f>SUM(H17:H17)</f>
        <v>120000</v>
      </c>
      <c r="I16" s="23">
        <f>SUM(I17:I17)</f>
        <v>0</v>
      </c>
    </row>
    <row r="17" spans="1:9" ht="12.75">
      <c r="A17" s="28"/>
      <c r="B17" s="14">
        <v>70005</v>
      </c>
      <c r="C17" s="13"/>
      <c r="D17" s="14" t="s">
        <v>21</v>
      </c>
      <c r="E17" s="24">
        <f>SUM(E18:E20)</f>
        <v>290000</v>
      </c>
      <c r="F17" s="24">
        <f>SUM(F18:F20)</f>
        <v>170000</v>
      </c>
      <c r="G17" s="24">
        <f>SUM(G18:G20)</f>
        <v>0</v>
      </c>
      <c r="H17" s="24">
        <f>SUM(H18:H20)</f>
        <v>120000</v>
      </c>
      <c r="I17" s="24">
        <f>SUM(I18:I20)</f>
        <v>0</v>
      </c>
    </row>
    <row r="18" spans="1:9" ht="25.5">
      <c r="A18" s="28"/>
      <c r="B18" s="18"/>
      <c r="C18" s="17" t="s">
        <v>22</v>
      </c>
      <c r="D18" s="29" t="s">
        <v>23</v>
      </c>
      <c r="E18" s="19">
        <v>10000</v>
      </c>
      <c r="F18" s="19">
        <v>10000</v>
      </c>
      <c r="G18" s="19">
        <v>0</v>
      </c>
      <c r="H18" s="19">
        <v>0</v>
      </c>
      <c r="I18" s="19">
        <v>0</v>
      </c>
    </row>
    <row r="19" spans="1:9" ht="51">
      <c r="A19" s="28"/>
      <c r="B19" s="16"/>
      <c r="C19" s="25" t="s">
        <v>24</v>
      </c>
      <c r="D19" s="27" t="s">
        <v>25</v>
      </c>
      <c r="E19" s="26">
        <v>160000</v>
      </c>
      <c r="F19" s="26">
        <v>160000</v>
      </c>
      <c r="G19" s="26">
        <v>0</v>
      </c>
      <c r="H19" s="26">
        <v>0</v>
      </c>
      <c r="I19" s="26">
        <v>0</v>
      </c>
    </row>
    <row r="20" spans="1:9" ht="15.75" customHeight="1">
      <c r="A20" s="28"/>
      <c r="B20" s="249"/>
      <c r="C20" s="17" t="s">
        <v>26</v>
      </c>
      <c r="D20" s="29" t="s">
        <v>27</v>
      </c>
      <c r="E20" s="19">
        <v>120000</v>
      </c>
      <c r="F20" s="19">
        <v>0</v>
      </c>
      <c r="G20" s="19">
        <v>0</v>
      </c>
      <c r="H20" s="19">
        <v>120000</v>
      </c>
      <c r="I20" s="19">
        <v>0</v>
      </c>
    </row>
    <row r="21" spans="1:9" ht="12.75">
      <c r="A21" s="20">
        <v>710</v>
      </c>
      <c r="B21" s="21"/>
      <c r="C21" s="22"/>
      <c r="D21" s="30" t="s">
        <v>28</v>
      </c>
      <c r="E21" s="23">
        <f aca="true" t="shared" si="3" ref="E21:I22">SUM(E22:E22)</f>
        <v>500</v>
      </c>
      <c r="F21" s="23">
        <f t="shared" si="3"/>
        <v>500</v>
      </c>
      <c r="G21" s="23">
        <f t="shared" si="3"/>
        <v>0</v>
      </c>
      <c r="H21" s="23">
        <f t="shared" si="3"/>
        <v>0</v>
      </c>
      <c r="I21" s="23">
        <f t="shared" si="3"/>
        <v>0</v>
      </c>
    </row>
    <row r="22" spans="1:9" ht="12.75">
      <c r="A22" s="11"/>
      <c r="B22" s="14">
        <v>71035</v>
      </c>
      <c r="C22" s="13"/>
      <c r="D22" s="31" t="s">
        <v>29</v>
      </c>
      <c r="E22" s="24">
        <f t="shared" si="3"/>
        <v>500</v>
      </c>
      <c r="F22" s="24">
        <f t="shared" si="3"/>
        <v>500</v>
      </c>
      <c r="G22" s="24">
        <f t="shared" si="3"/>
        <v>0</v>
      </c>
      <c r="H22" s="24">
        <f t="shared" si="3"/>
        <v>0</v>
      </c>
      <c r="I22" s="24">
        <f t="shared" si="3"/>
        <v>0</v>
      </c>
    </row>
    <row r="23" spans="1:9" ht="39" customHeight="1">
      <c r="A23" s="28"/>
      <c r="B23" s="18"/>
      <c r="C23" s="17" t="s">
        <v>30</v>
      </c>
      <c r="D23" s="251" t="s">
        <v>430</v>
      </c>
      <c r="E23" s="19">
        <v>500</v>
      </c>
      <c r="F23" s="19">
        <v>500</v>
      </c>
      <c r="G23" s="19">
        <v>0</v>
      </c>
      <c r="H23" s="19">
        <v>0</v>
      </c>
      <c r="I23" s="19">
        <v>0</v>
      </c>
    </row>
    <row r="24" spans="1:9" ht="12.75">
      <c r="A24" s="6">
        <v>750</v>
      </c>
      <c r="B24" s="7"/>
      <c r="C24" s="8"/>
      <c r="D24" s="9" t="s">
        <v>31</v>
      </c>
      <c r="E24" s="32">
        <f>SUM(E25+E28)</f>
        <v>83831</v>
      </c>
      <c r="F24" s="32">
        <f>SUM(F25+F28)</f>
        <v>83831</v>
      </c>
      <c r="G24" s="32">
        <f>SUM(G25+G28)</f>
        <v>0</v>
      </c>
      <c r="H24" s="32">
        <f>SUM(H25+H28)</f>
        <v>0</v>
      </c>
      <c r="I24" s="32">
        <f>SUM(I25+I28)</f>
        <v>0</v>
      </c>
    </row>
    <row r="25" spans="1:9" ht="12.75">
      <c r="A25" s="28"/>
      <c r="B25" s="12">
        <v>75011</v>
      </c>
      <c r="C25" s="34"/>
      <c r="D25" s="35" t="s">
        <v>32</v>
      </c>
      <c r="E25" s="15">
        <f>SUM(E26:E27)</f>
        <v>79231</v>
      </c>
      <c r="F25" s="15">
        <f>SUM(F26:F27)</f>
        <v>79231</v>
      </c>
      <c r="G25" s="15">
        <f>SUM(G26:G27)</f>
        <v>0</v>
      </c>
      <c r="H25" s="15">
        <f>SUM(H26:H27)</f>
        <v>0</v>
      </c>
      <c r="I25" s="15">
        <f>SUM(I26:I27)</f>
        <v>0</v>
      </c>
    </row>
    <row r="26" spans="1:9" ht="37.5" customHeight="1">
      <c r="A26" s="28"/>
      <c r="B26" s="44"/>
      <c r="C26" s="25" t="s">
        <v>33</v>
      </c>
      <c r="D26" s="261" t="s">
        <v>431</v>
      </c>
      <c r="E26" s="26">
        <v>79221</v>
      </c>
      <c r="F26" s="26">
        <v>79221</v>
      </c>
      <c r="G26" s="26">
        <v>0</v>
      </c>
      <c r="H26" s="26">
        <v>0</v>
      </c>
      <c r="I26" s="26">
        <v>0</v>
      </c>
    </row>
    <row r="27" spans="1:9" ht="37.5" customHeight="1">
      <c r="A27" s="28"/>
      <c r="B27" s="254"/>
      <c r="C27" s="17" t="s">
        <v>34</v>
      </c>
      <c r="D27" s="29" t="s">
        <v>35</v>
      </c>
      <c r="E27" s="19">
        <v>10</v>
      </c>
      <c r="F27" s="19">
        <v>10</v>
      </c>
      <c r="G27" s="19">
        <v>0</v>
      </c>
      <c r="H27" s="19">
        <v>0</v>
      </c>
      <c r="I27" s="19">
        <v>0</v>
      </c>
    </row>
    <row r="28" spans="1:9" ht="15.75" customHeight="1">
      <c r="A28" s="28"/>
      <c r="B28" s="14">
        <v>75023</v>
      </c>
      <c r="C28" s="13"/>
      <c r="D28" s="31" t="s">
        <v>36</v>
      </c>
      <c r="E28" s="24">
        <f>SUM(E29:E30)</f>
        <v>4600</v>
      </c>
      <c r="F28" s="24">
        <f>SUM(F29:F30)</f>
        <v>4600</v>
      </c>
      <c r="G28" s="24">
        <f>SUM(G29:G30)</f>
        <v>0</v>
      </c>
      <c r="H28" s="24">
        <f>SUM(H29:H30)</f>
        <v>0</v>
      </c>
      <c r="I28" s="24">
        <f>SUM(I29:I30)</f>
        <v>0</v>
      </c>
    </row>
    <row r="29" spans="1:9" ht="15.75" customHeight="1">
      <c r="A29" s="28"/>
      <c r="B29" s="14"/>
      <c r="C29" s="25" t="s">
        <v>16</v>
      </c>
      <c r="D29" s="16" t="s">
        <v>17</v>
      </c>
      <c r="E29" s="26">
        <v>4000</v>
      </c>
      <c r="F29" s="26">
        <v>4000</v>
      </c>
      <c r="G29" s="26">
        <v>0</v>
      </c>
      <c r="H29" s="26">
        <v>0</v>
      </c>
      <c r="I29" s="26">
        <v>0</v>
      </c>
    </row>
    <row r="30" spans="1:9" ht="15.75" customHeight="1">
      <c r="A30" s="28"/>
      <c r="B30" s="12"/>
      <c r="C30" s="17" t="s">
        <v>37</v>
      </c>
      <c r="D30" s="18" t="s">
        <v>38</v>
      </c>
      <c r="E30" s="19">
        <v>600</v>
      </c>
      <c r="F30" s="19">
        <v>600</v>
      </c>
      <c r="G30" s="19">
        <v>0</v>
      </c>
      <c r="H30" s="19">
        <v>0</v>
      </c>
      <c r="I30" s="19">
        <v>0</v>
      </c>
    </row>
    <row r="31" spans="1:9" ht="38.25">
      <c r="A31" s="20">
        <v>751</v>
      </c>
      <c r="B31" s="21"/>
      <c r="C31" s="22"/>
      <c r="D31" s="30" t="s">
        <v>39</v>
      </c>
      <c r="E31" s="23">
        <f>SUM(E32:E32)</f>
        <v>1158</v>
      </c>
      <c r="F31" s="23">
        <f>SUM(F32:F32)</f>
        <v>1158</v>
      </c>
      <c r="G31" s="23">
        <f>SUM(G32:G32)</f>
        <v>0</v>
      </c>
      <c r="H31" s="23">
        <f>SUM(H32:H32)</f>
        <v>0</v>
      </c>
      <c r="I31" s="23">
        <f>SUM(I32:I32)</f>
        <v>0</v>
      </c>
    </row>
    <row r="32" spans="1:9" ht="25.5">
      <c r="A32" s="11"/>
      <c r="B32" s="14">
        <v>75101</v>
      </c>
      <c r="C32" s="13"/>
      <c r="D32" s="31" t="s">
        <v>40</v>
      </c>
      <c r="E32" s="24">
        <f>SUM(E33)</f>
        <v>1158</v>
      </c>
      <c r="F32" s="24">
        <f>SUM(F33)</f>
        <v>1158</v>
      </c>
      <c r="G32" s="24">
        <f>SUM(G33:G33)</f>
        <v>0</v>
      </c>
      <c r="H32" s="24">
        <f>SUM(H33:H33)</f>
        <v>0</v>
      </c>
      <c r="I32" s="24">
        <f>SUM(I33:I33)</f>
        <v>0</v>
      </c>
    </row>
    <row r="33" spans="1:9" ht="39.75" customHeight="1">
      <c r="A33" s="11"/>
      <c r="B33" s="16"/>
      <c r="C33" s="25" t="s">
        <v>33</v>
      </c>
      <c r="D33" s="261" t="s">
        <v>431</v>
      </c>
      <c r="E33" s="26">
        <v>1158</v>
      </c>
      <c r="F33" s="26">
        <v>1158</v>
      </c>
      <c r="G33" s="26">
        <v>0</v>
      </c>
      <c r="H33" s="26">
        <v>0</v>
      </c>
      <c r="I33" s="26">
        <v>0</v>
      </c>
    </row>
    <row r="34" spans="1:9" ht="51">
      <c r="A34" s="6">
        <v>756</v>
      </c>
      <c r="B34" s="7"/>
      <c r="C34" s="8"/>
      <c r="D34" s="9" t="s">
        <v>41</v>
      </c>
      <c r="E34" s="32">
        <f>SUM(E35+E37+E45+E55+E60)</f>
        <v>6197024</v>
      </c>
      <c r="F34" s="32">
        <f>SUM(F35+F37+F45+F55+F60)</f>
        <v>6197024</v>
      </c>
      <c r="G34" s="32">
        <f>SUM(G35+G37+G45+G55+G60)</f>
        <v>0</v>
      </c>
      <c r="H34" s="32">
        <f>SUM(H35+H37+H45+H55+H60)</f>
        <v>0</v>
      </c>
      <c r="I34" s="32">
        <f>SUM(I35+I37+I45+I55+I60)</f>
        <v>0</v>
      </c>
    </row>
    <row r="35" spans="1:9" ht="25.5">
      <c r="A35" s="11"/>
      <c r="B35" s="14">
        <v>75601</v>
      </c>
      <c r="C35" s="13"/>
      <c r="D35" s="31" t="s">
        <v>42</v>
      </c>
      <c r="E35" s="24">
        <f>SUM(E36:E36)</f>
        <v>2000</v>
      </c>
      <c r="F35" s="24">
        <f>SUM(F36:F36)</f>
        <v>2000</v>
      </c>
      <c r="G35" s="24">
        <f>SUM(G36:G36)</f>
        <v>0</v>
      </c>
      <c r="H35" s="24">
        <f>SUM(H36:H36)</f>
        <v>0</v>
      </c>
      <c r="I35" s="24">
        <f>SUM(I36:I36)</f>
        <v>0</v>
      </c>
    </row>
    <row r="36" spans="1:9" s="33" customFormat="1" ht="27" customHeight="1">
      <c r="A36" s="28"/>
      <c r="B36" s="18"/>
      <c r="C36" s="17" t="s">
        <v>43</v>
      </c>
      <c r="D36" s="251" t="s">
        <v>432</v>
      </c>
      <c r="E36" s="19">
        <v>2000</v>
      </c>
      <c r="F36" s="19">
        <v>2000</v>
      </c>
      <c r="G36" s="19">
        <v>0</v>
      </c>
      <c r="H36" s="19">
        <v>0</v>
      </c>
      <c r="I36" s="19">
        <v>0</v>
      </c>
    </row>
    <row r="37" spans="1:9" s="33" customFormat="1" ht="52.5" customHeight="1">
      <c r="A37" s="11"/>
      <c r="B37" s="14">
        <v>75615</v>
      </c>
      <c r="C37" s="13"/>
      <c r="D37" s="31" t="s">
        <v>44</v>
      </c>
      <c r="E37" s="24">
        <f>SUM(E38:E44)</f>
        <v>1300600</v>
      </c>
      <c r="F37" s="24">
        <f>SUM(F38:F44)</f>
        <v>1300600</v>
      </c>
      <c r="G37" s="24">
        <f>SUM(G38:G44)</f>
        <v>0</v>
      </c>
      <c r="H37" s="24">
        <f>SUM(H38:H44)</f>
        <v>0</v>
      </c>
      <c r="I37" s="24">
        <f>SUM(I38:I44)</f>
        <v>0</v>
      </c>
    </row>
    <row r="38" spans="1:9" s="33" customFormat="1" ht="14.25" customHeight="1">
      <c r="A38" s="11"/>
      <c r="B38" s="16"/>
      <c r="C38" s="25" t="s">
        <v>45</v>
      </c>
      <c r="D38" s="16" t="s">
        <v>46</v>
      </c>
      <c r="E38" s="26">
        <v>713000</v>
      </c>
      <c r="F38" s="26">
        <v>713000</v>
      </c>
      <c r="G38" s="26">
        <v>0</v>
      </c>
      <c r="H38" s="26">
        <v>0</v>
      </c>
      <c r="I38" s="26">
        <v>0</v>
      </c>
    </row>
    <row r="39" spans="1:9" s="33" customFormat="1" ht="15" customHeight="1">
      <c r="A39" s="28"/>
      <c r="B39" s="249"/>
      <c r="C39" s="17" t="s">
        <v>47</v>
      </c>
      <c r="D39" s="18" t="s">
        <v>48</v>
      </c>
      <c r="E39" s="19">
        <v>20000</v>
      </c>
      <c r="F39" s="19">
        <v>20000</v>
      </c>
      <c r="G39" s="19">
        <v>0</v>
      </c>
      <c r="H39" s="19">
        <v>0</v>
      </c>
      <c r="I39" s="19">
        <v>0</v>
      </c>
    </row>
    <row r="40" spans="1:9" s="33" customFormat="1" ht="14.25" customHeight="1">
      <c r="A40" s="11"/>
      <c r="B40" s="16"/>
      <c r="C40" s="25" t="s">
        <v>49</v>
      </c>
      <c r="D40" s="44" t="s">
        <v>50</v>
      </c>
      <c r="E40" s="26">
        <v>540000</v>
      </c>
      <c r="F40" s="26">
        <v>540000</v>
      </c>
      <c r="G40" s="26">
        <v>0</v>
      </c>
      <c r="H40" s="26">
        <v>0</v>
      </c>
      <c r="I40" s="26">
        <v>0</v>
      </c>
    </row>
    <row r="41" spans="1:9" s="33" customFormat="1" ht="14.25" customHeight="1">
      <c r="A41" s="11"/>
      <c r="B41" s="16"/>
      <c r="C41" s="25" t="s">
        <v>51</v>
      </c>
      <c r="D41" s="16" t="s">
        <v>52</v>
      </c>
      <c r="E41" s="26">
        <v>20000</v>
      </c>
      <c r="F41" s="26">
        <v>20000</v>
      </c>
      <c r="G41" s="26">
        <v>0</v>
      </c>
      <c r="H41" s="26">
        <v>0</v>
      </c>
      <c r="I41" s="26">
        <v>0</v>
      </c>
    </row>
    <row r="42" spans="1:9" s="33" customFormat="1" ht="14.25" customHeight="1">
      <c r="A42" s="28"/>
      <c r="B42" s="249"/>
      <c r="C42" s="17" t="s">
        <v>53</v>
      </c>
      <c r="D42" s="18" t="s">
        <v>54</v>
      </c>
      <c r="E42" s="19">
        <v>200</v>
      </c>
      <c r="F42" s="19">
        <v>200</v>
      </c>
      <c r="G42" s="19">
        <v>0</v>
      </c>
      <c r="H42" s="19">
        <v>0</v>
      </c>
      <c r="I42" s="19">
        <v>0</v>
      </c>
    </row>
    <row r="43" spans="1:9" s="33" customFormat="1" ht="25.5">
      <c r="A43" s="11"/>
      <c r="B43" s="16"/>
      <c r="C43" s="25" t="s">
        <v>55</v>
      </c>
      <c r="D43" s="27" t="s">
        <v>56</v>
      </c>
      <c r="E43" s="26">
        <v>3000</v>
      </c>
      <c r="F43" s="26">
        <v>3000</v>
      </c>
      <c r="G43" s="26">
        <v>0</v>
      </c>
      <c r="H43" s="26">
        <v>0</v>
      </c>
      <c r="I43" s="26">
        <v>0</v>
      </c>
    </row>
    <row r="44" spans="1:9" s="33" customFormat="1" ht="25.5">
      <c r="A44" s="28"/>
      <c r="B44" s="18"/>
      <c r="C44" s="17" t="s">
        <v>57</v>
      </c>
      <c r="D44" s="29" t="s">
        <v>58</v>
      </c>
      <c r="E44" s="19">
        <v>4400</v>
      </c>
      <c r="F44" s="19">
        <v>4400</v>
      </c>
      <c r="G44" s="19">
        <v>0</v>
      </c>
      <c r="H44" s="19">
        <v>0</v>
      </c>
      <c r="I44" s="19">
        <v>0</v>
      </c>
    </row>
    <row r="45" spans="1:9" s="33" customFormat="1" ht="51" customHeight="1">
      <c r="A45" s="28"/>
      <c r="B45" s="12">
        <v>75616</v>
      </c>
      <c r="C45" s="34"/>
      <c r="D45" s="35" t="s">
        <v>59</v>
      </c>
      <c r="E45" s="15">
        <f>SUM(E46:E54)</f>
        <v>1603500</v>
      </c>
      <c r="F45" s="15">
        <f>SUM(F46:F54)</f>
        <v>1603500</v>
      </c>
      <c r="G45" s="15">
        <f>SUM(G46:G54)</f>
        <v>0</v>
      </c>
      <c r="H45" s="15">
        <f>SUM(H46:H54)</f>
        <v>0</v>
      </c>
      <c r="I45" s="15">
        <f>SUM(I46:I54)</f>
        <v>0</v>
      </c>
    </row>
    <row r="46" spans="1:9" s="33" customFormat="1" ht="12.75">
      <c r="A46" s="11"/>
      <c r="B46" s="16"/>
      <c r="C46" s="25" t="s">
        <v>45</v>
      </c>
      <c r="D46" s="16" t="s">
        <v>46</v>
      </c>
      <c r="E46" s="26">
        <v>800000</v>
      </c>
      <c r="F46" s="26">
        <v>800000</v>
      </c>
      <c r="G46" s="26">
        <v>0</v>
      </c>
      <c r="H46" s="26">
        <v>0</v>
      </c>
      <c r="I46" s="26">
        <v>0</v>
      </c>
    </row>
    <row r="47" spans="1:9" s="33" customFormat="1" ht="12.75">
      <c r="A47" s="11"/>
      <c r="B47" s="16"/>
      <c r="C47" s="25" t="s">
        <v>47</v>
      </c>
      <c r="D47" s="44" t="s">
        <v>48</v>
      </c>
      <c r="E47" s="26">
        <v>500000</v>
      </c>
      <c r="F47" s="26">
        <v>500000</v>
      </c>
      <c r="G47" s="26">
        <v>0</v>
      </c>
      <c r="H47" s="26">
        <v>0</v>
      </c>
      <c r="I47" s="26">
        <v>0</v>
      </c>
    </row>
    <row r="48" spans="1:9" s="33" customFormat="1" ht="12.75">
      <c r="A48" s="11"/>
      <c r="B48" s="16"/>
      <c r="C48" s="25" t="s">
        <v>49</v>
      </c>
      <c r="D48" s="44" t="s">
        <v>50</v>
      </c>
      <c r="E48" s="26">
        <v>10000</v>
      </c>
      <c r="F48" s="26">
        <v>10000</v>
      </c>
      <c r="G48" s="26">
        <v>0</v>
      </c>
      <c r="H48" s="26">
        <v>0</v>
      </c>
      <c r="I48" s="26">
        <v>0</v>
      </c>
    </row>
    <row r="49" spans="1:9" s="33" customFormat="1" ht="12.75">
      <c r="A49" s="11"/>
      <c r="B49" s="16"/>
      <c r="C49" s="25" t="s">
        <v>51</v>
      </c>
      <c r="D49" s="16" t="s">
        <v>52</v>
      </c>
      <c r="E49" s="26">
        <v>70300</v>
      </c>
      <c r="F49" s="26">
        <v>70300</v>
      </c>
      <c r="G49" s="26">
        <v>0</v>
      </c>
      <c r="H49" s="26">
        <v>0</v>
      </c>
      <c r="I49" s="26">
        <v>0</v>
      </c>
    </row>
    <row r="50" spans="1:9" s="33" customFormat="1" ht="12.75">
      <c r="A50" s="28"/>
      <c r="B50" s="18"/>
      <c r="C50" s="17" t="s">
        <v>60</v>
      </c>
      <c r="D50" s="18" t="s">
        <v>61</v>
      </c>
      <c r="E50" s="19">
        <v>15000</v>
      </c>
      <c r="F50" s="19">
        <v>15000</v>
      </c>
      <c r="G50" s="19">
        <v>0</v>
      </c>
      <c r="H50" s="19">
        <v>0</v>
      </c>
      <c r="I50" s="19">
        <v>0</v>
      </c>
    </row>
    <row r="51" spans="1:9" s="33" customFormat="1" ht="12.75">
      <c r="A51" s="28"/>
      <c r="B51" s="18"/>
      <c r="C51" s="17" t="s">
        <v>62</v>
      </c>
      <c r="D51" s="18" t="s">
        <v>63</v>
      </c>
      <c r="E51" s="19">
        <v>200</v>
      </c>
      <c r="F51" s="19">
        <v>200</v>
      </c>
      <c r="G51" s="19">
        <v>0</v>
      </c>
      <c r="H51" s="19">
        <v>0</v>
      </c>
      <c r="I51" s="19">
        <v>0</v>
      </c>
    </row>
    <row r="52" spans="1:9" s="33" customFormat="1" ht="12.75">
      <c r="A52" s="11"/>
      <c r="B52" s="16"/>
      <c r="C52" s="25" t="s">
        <v>64</v>
      </c>
      <c r="D52" s="16" t="s">
        <v>65</v>
      </c>
      <c r="E52" s="26">
        <v>22000</v>
      </c>
      <c r="F52" s="26">
        <v>22000</v>
      </c>
      <c r="G52" s="26">
        <v>0</v>
      </c>
      <c r="H52" s="26">
        <v>0</v>
      </c>
      <c r="I52" s="26">
        <v>0</v>
      </c>
    </row>
    <row r="53" spans="1:9" s="33" customFormat="1" ht="12.75">
      <c r="A53" s="28"/>
      <c r="B53" s="18"/>
      <c r="C53" s="17" t="s">
        <v>53</v>
      </c>
      <c r="D53" s="18" t="s">
        <v>54</v>
      </c>
      <c r="E53" s="19">
        <v>179000</v>
      </c>
      <c r="F53" s="19">
        <v>179000</v>
      </c>
      <c r="G53" s="19">
        <v>0</v>
      </c>
      <c r="H53" s="19">
        <v>0</v>
      </c>
      <c r="I53" s="19">
        <v>0</v>
      </c>
    </row>
    <row r="54" spans="1:9" s="33" customFormat="1" ht="25.5">
      <c r="A54" s="11"/>
      <c r="B54" s="16"/>
      <c r="C54" s="25" t="s">
        <v>55</v>
      </c>
      <c r="D54" s="27" t="s">
        <v>56</v>
      </c>
      <c r="E54" s="26">
        <v>7000</v>
      </c>
      <c r="F54" s="26">
        <v>7000</v>
      </c>
      <c r="G54" s="26">
        <v>0</v>
      </c>
      <c r="H54" s="26">
        <v>0</v>
      </c>
      <c r="I54" s="26">
        <v>0</v>
      </c>
    </row>
    <row r="55" spans="1:9" s="33" customFormat="1" ht="25.5">
      <c r="A55" s="11"/>
      <c r="B55" s="14">
        <v>75618</v>
      </c>
      <c r="C55" s="13"/>
      <c r="D55" s="31" t="s">
        <v>66</v>
      </c>
      <c r="E55" s="24">
        <f>SUM(E56:E59)</f>
        <v>163000</v>
      </c>
      <c r="F55" s="24">
        <f>SUM(F56:F59)</f>
        <v>163000</v>
      </c>
      <c r="G55" s="24">
        <f>SUM(G56:G59)</f>
        <v>0</v>
      </c>
      <c r="H55" s="24">
        <f>SUM(H56:H59)</f>
        <v>0</v>
      </c>
      <c r="I55" s="24">
        <f>SUM(I56:I59)</f>
        <v>0</v>
      </c>
    </row>
    <row r="56" spans="1:9" s="33" customFormat="1" ht="18.75" customHeight="1">
      <c r="A56" s="11"/>
      <c r="B56" s="16"/>
      <c r="C56" s="25" t="s">
        <v>67</v>
      </c>
      <c r="D56" s="27" t="s">
        <v>68</v>
      </c>
      <c r="E56" s="26">
        <v>23000</v>
      </c>
      <c r="F56" s="26">
        <v>23000</v>
      </c>
      <c r="G56" s="26">
        <v>0</v>
      </c>
      <c r="H56" s="26">
        <v>0</v>
      </c>
      <c r="I56" s="26">
        <v>0</v>
      </c>
    </row>
    <row r="57" spans="1:9" s="33" customFormat="1" ht="18" customHeight="1">
      <c r="A57" s="11"/>
      <c r="B57" s="16"/>
      <c r="C57" s="25" t="s">
        <v>69</v>
      </c>
      <c r="D57" s="27" t="s">
        <v>70</v>
      </c>
      <c r="E57" s="26">
        <v>25000</v>
      </c>
      <c r="F57" s="26">
        <v>25000</v>
      </c>
      <c r="G57" s="26">
        <v>0</v>
      </c>
      <c r="H57" s="26">
        <v>0</v>
      </c>
      <c r="I57" s="26">
        <v>0</v>
      </c>
    </row>
    <row r="58" spans="1:9" s="33" customFormat="1" ht="25.5">
      <c r="A58" s="11"/>
      <c r="B58" s="16"/>
      <c r="C58" s="25" t="s">
        <v>71</v>
      </c>
      <c r="D58" s="27" t="s">
        <v>72</v>
      </c>
      <c r="E58" s="26">
        <v>100000</v>
      </c>
      <c r="F58" s="26">
        <v>100000</v>
      </c>
      <c r="G58" s="26">
        <v>0</v>
      </c>
      <c r="H58" s="26">
        <v>0</v>
      </c>
      <c r="I58" s="26">
        <v>0</v>
      </c>
    </row>
    <row r="59" spans="1:9" s="33" customFormat="1" ht="26.25" customHeight="1">
      <c r="A59" s="11"/>
      <c r="B59" s="16"/>
      <c r="C59" s="25" t="s">
        <v>73</v>
      </c>
      <c r="D59" s="27" t="s">
        <v>74</v>
      </c>
      <c r="E59" s="26">
        <v>15000</v>
      </c>
      <c r="F59" s="26">
        <v>15000</v>
      </c>
      <c r="G59" s="26">
        <v>0</v>
      </c>
      <c r="H59" s="26">
        <v>0</v>
      </c>
      <c r="I59" s="26">
        <v>0</v>
      </c>
    </row>
    <row r="60" spans="1:9" s="33" customFormat="1" ht="25.5">
      <c r="A60" s="28"/>
      <c r="B60" s="12">
        <v>75621</v>
      </c>
      <c r="C60" s="34"/>
      <c r="D60" s="35" t="s">
        <v>75</v>
      </c>
      <c r="E60" s="15">
        <f>SUM(E61:E62)</f>
        <v>3127924</v>
      </c>
      <c r="F60" s="15">
        <f>SUM(F61:F62)</f>
        <v>3127924</v>
      </c>
      <c r="G60" s="15">
        <f>SUM(G61:G62)</f>
        <v>0</v>
      </c>
      <c r="H60" s="15">
        <f>SUM(H61:H62)</f>
        <v>0</v>
      </c>
      <c r="I60" s="15">
        <f>SUM(I61:I62)</f>
        <v>0</v>
      </c>
    </row>
    <row r="61" spans="1:9" s="33" customFormat="1" ht="27.75" customHeight="1">
      <c r="A61" s="11"/>
      <c r="B61" s="44"/>
      <c r="C61" s="25" t="s">
        <v>76</v>
      </c>
      <c r="D61" s="27" t="s">
        <v>77</v>
      </c>
      <c r="E61" s="26">
        <v>2927924</v>
      </c>
      <c r="F61" s="26">
        <v>2927924</v>
      </c>
      <c r="G61" s="26">
        <v>0</v>
      </c>
      <c r="H61" s="26">
        <v>0</v>
      </c>
      <c r="I61" s="26">
        <v>0</v>
      </c>
    </row>
    <row r="62" spans="1:9" s="33" customFormat="1" ht="18" customHeight="1">
      <c r="A62" s="28"/>
      <c r="B62" s="255"/>
      <c r="C62" s="17" t="s">
        <v>78</v>
      </c>
      <c r="D62" s="29" t="s">
        <v>79</v>
      </c>
      <c r="E62" s="19">
        <v>200000</v>
      </c>
      <c r="F62" s="19">
        <v>200000</v>
      </c>
      <c r="G62" s="19">
        <v>0</v>
      </c>
      <c r="H62" s="19">
        <v>0</v>
      </c>
      <c r="I62" s="19">
        <v>0</v>
      </c>
    </row>
    <row r="63" spans="1:9" s="33" customFormat="1" ht="17.25" customHeight="1">
      <c r="A63" s="6">
        <v>758</v>
      </c>
      <c r="B63" s="7"/>
      <c r="C63" s="8"/>
      <c r="D63" s="9" t="s">
        <v>80</v>
      </c>
      <c r="E63" s="32">
        <f>SUM(E64+E66+E68+E70)</f>
        <v>13078517</v>
      </c>
      <c r="F63" s="32">
        <f>SUM(F64+F66+F68+F70)</f>
        <v>13078517</v>
      </c>
      <c r="G63" s="32">
        <f>SUM(G64+G66+G68+G70)</f>
        <v>0</v>
      </c>
      <c r="H63" s="32">
        <f>SUM(H64+H66+H68+H70)</f>
        <v>0</v>
      </c>
      <c r="I63" s="32">
        <f>SUM(I64+I66+I68+I70)</f>
        <v>0</v>
      </c>
    </row>
    <row r="64" spans="1:9" s="33" customFormat="1" ht="12.75">
      <c r="A64" s="11"/>
      <c r="B64" s="14">
        <v>75801</v>
      </c>
      <c r="C64" s="13"/>
      <c r="D64" s="31" t="s">
        <v>81</v>
      </c>
      <c r="E64" s="24">
        <f>SUM(E65:E65)</f>
        <v>7872627</v>
      </c>
      <c r="F64" s="24">
        <f>SUM(F65:F65)</f>
        <v>7872627</v>
      </c>
      <c r="G64" s="24">
        <f>SUM(G65:G65)</f>
        <v>0</v>
      </c>
      <c r="H64" s="24">
        <f>SUM(H65:H65)</f>
        <v>0</v>
      </c>
      <c r="I64" s="24">
        <f>SUM(I65:I65)</f>
        <v>0</v>
      </c>
    </row>
    <row r="65" spans="1:9" s="33" customFormat="1" ht="12.75">
      <c r="A65" s="11"/>
      <c r="B65" s="16"/>
      <c r="C65" s="25" t="s">
        <v>82</v>
      </c>
      <c r="D65" s="27" t="s">
        <v>83</v>
      </c>
      <c r="E65" s="26">
        <v>7872627</v>
      </c>
      <c r="F65" s="26">
        <v>7872627</v>
      </c>
      <c r="G65" s="26">
        <v>0</v>
      </c>
      <c r="H65" s="26">
        <v>0</v>
      </c>
      <c r="I65" s="26">
        <v>0</v>
      </c>
    </row>
    <row r="66" spans="1:9" s="33" customFormat="1" ht="12.75">
      <c r="A66" s="11"/>
      <c r="B66" s="14">
        <v>75807</v>
      </c>
      <c r="C66" s="13"/>
      <c r="D66" s="31" t="s">
        <v>84</v>
      </c>
      <c r="E66" s="24">
        <f>SUM(E67:E67)</f>
        <v>5048911</v>
      </c>
      <c r="F66" s="24">
        <f>SUM(F67:F67)</f>
        <v>5048911</v>
      </c>
      <c r="G66" s="24">
        <f>SUM(G67:G67)</f>
        <v>0</v>
      </c>
      <c r="H66" s="24">
        <f>SUM(H67:H67)</f>
        <v>0</v>
      </c>
      <c r="I66" s="24">
        <f>SUM(I67:I67)</f>
        <v>0</v>
      </c>
    </row>
    <row r="67" spans="1:9" s="33" customFormat="1" ht="12.75">
      <c r="A67" s="11"/>
      <c r="B67" s="16"/>
      <c r="C67" s="25" t="s">
        <v>82</v>
      </c>
      <c r="D67" s="27" t="s">
        <v>83</v>
      </c>
      <c r="E67" s="26">
        <v>5048911</v>
      </c>
      <c r="F67" s="26">
        <v>5048911</v>
      </c>
      <c r="G67" s="26">
        <v>0</v>
      </c>
      <c r="H67" s="26">
        <v>0</v>
      </c>
      <c r="I67" s="26">
        <v>0</v>
      </c>
    </row>
    <row r="68" spans="1:9" s="33" customFormat="1" ht="12.75">
      <c r="A68" s="28"/>
      <c r="B68" s="12">
        <v>75814</v>
      </c>
      <c r="C68" s="34"/>
      <c r="D68" s="35" t="s">
        <v>85</v>
      </c>
      <c r="E68" s="15">
        <f>SUM(E69:E69)</f>
        <v>6000</v>
      </c>
      <c r="F68" s="15">
        <f>SUM(F69:F69)</f>
        <v>6000</v>
      </c>
      <c r="G68" s="15">
        <f>SUM(G69:G69)</f>
        <v>0</v>
      </c>
      <c r="H68" s="15">
        <f>SUM(H69:H69)</f>
        <v>0</v>
      </c>
      <c r="I68" s="15">
        <f>SUM(I69:I69)</f>
        <v>0</v>
      </c>
    </row>
    <row r="69" spans="1:9" s="33" customFormat="1" ht="15" customHeight="1">
      <c r="A69" s="11"/>
      <c r="B69" s="16"/>
      <c r="C69" s="25" t="s">
        <v>86</v>
      </c>
      <c r="D69" s="27" t="s">
        <v>87</v>
      </c>
      <c r="E69" s="26">
        <v>6000</v>
      </c>
      <c r="F69" s="26">
        <v>6000</v>
      </c>
      <c r="G69" s="26">
        <v>0</v>
      </c>
      <c r="H69" s="26">
        <v>0</v>
      </c>
      <c r="I69" s="26">
        <v>0</v>
      </c>
    </row>
    <row r="70" spans="1:9" s="33" customFormat="1" ht="15" customHeight="1">
      <c r="A70" s="11"/>
      <c r="B70" s="14">
        <v>75831</v>
      </c>
      <c r="C70" s="13"/>
      <c r="D70" s="31" t="s">
        <v>88</v>
      </c>
      <c r="E70" s="24">
        <f>SUM(E71:E71)</f>
        <v>150979</v>
      </c>
      <c r="F70" s="24">
        <f>SUM(F71:F71)</f>
        <v>150979</v>
      </c>
      <c r="G70" s="24">
        <f>SUM(G71:G71)</f>
        <v>0</v>
      </c>
      <c r="H70" s="24">
        <f>SUM(H71:H71)</f>
        <v>0</v>
      </c>
      <c r="I70" s="24">
        <f>SUM(I71:I71)</f>
        <v>0</v>
      </c>
    </row>
    <row r="71" spans="1:9" s="33" customFormat="1" ht="12.75">
      <c r="A71" s="28"/>
      <c r="B71" s="249"/>
      <c r="C71" s="17" t="s">
        <v>82</v>
      </c>
      <c r="D71" s="29" t="s">
        <v>83</v>
      </c>
      <c r="E71" s="19">
        <v>150979</v>
      </c>
      <c r="F71" s="19">
        <v>150979</v>
      </c>
      <c r="G71" s="19">
        <v>0</v>
      </c>
      <c r="H71" s="19">
        <v>0</v>
      </c>
      <c r="I71" s="19">
        <v>0</v>
      </c>
    </row>
    <row r="72" spans="1:9" s="33" customFormat="1" ht="17.25" customHeight="1">
      <c r="A72" s="20">
        <v>801</v>
      </c>
      <c r="B72" s="21"/>
      <c r="C72" s="22"/>
      <c r="D72" s="30" t="s">
        <v>89</v>
      </c>
      <c r="E72" s="23">
        <f>SUM(E73+E77)</f>
        <v>466331</v>
      </c>
      <c r="F72" s="23">
        <f>SUM(F73+F77)</f>
        <v>466331</v>
      </c>
      <c r="G72" s="23">
        <f>SUM(G73+G77)</f>
        <v>0</v>
      </c>
      <c r="H72" s="23">
        <f>SUM(H73+H77)</f>
        <v>0</v>
      </c>
      <c r="I72" s="23">
        <f>SUM(I73+I77)</f>
        <v>0</v>
      </c>
    </row>
    <row r="73" spans="1:9" s="33" customFormat="1" ht="12.75">
      <c r="A73" s="6"/>
      <c r="B73" s="12">
        <v>80103</v>
      </c>
      <c r="C73" s="34"/>
      <c r="D73" s="35" t="s">
        <v>90</v>
      </c>
      <c r="E73" s="15">
        <f>SUM(E74:E76)</f>
        <v>281231</v>
      </c>
      <c r="F73" s="15">
        <f>SUM(F74:F76)</f>
        <v>281231</v>
      </c>
      <c r="G73" s="15">
        <f>SUM(G74:G76)</f>
        <v>0</v>
      </c>
      <c r="H73" s="15">
        <f>SUM(H74:H76)</f>
        <v>0</v>
      </c>
      <c r="I73" s="15">
        <f>SUM(I74:I76)</f>
        <v>0</v>
      </c>
    </row>
    <row r="74" spans="1:9" s="33" customFormat="1" ht="38.25">
      <c r="A74" s="20"/>
      <c r="B74" s="14"/>
      <c r="C74" s="25" t="s">
        <v>91</v>
      </c>
      <c r="D74" s="27" t="s">
        <v>92</v>
      </c>
      <c r="E74" s="26">
        <v>42000</v>
      </c>
      <c r="F74" s="26">
        <v>42000</v>
      </c>
      <c r="G74" s="26">
        <v>0</v>
      </c>
      <c r="H74" s="26">
        <v>0</v>
      </c>
      <c r="I74" s="26">
        <v>0</v>
      </c>
    </row>
    <row r="75" spans="1:9" s="33" customFormat="1" ht="15.75" customHeight="1">
      <c r="A75" s="20"/>
      <c r="B75" s="14"/>
      <c r="C75" s="17" t="s">
        <v>12</v>
      </c>
      <c r="D75" s="29" t="s">
        <v>13</v>
      </c>
      <c r="E75" s="19">
        <v>5000</v>
      </c>
      <c r="F75" s="19">
        <v>5000</v>
      </c>
      <c r="G75" s="19">
        <v>0</v>
      </c>
      <c r="H75" s="19">
        <v>0</v>
      </c>
      <c r="I75" s="19">
        <v>0</v>
      </c>
    </row>
    <row r="76" spans="1:9" s="33" customFormat="1" ht="25.5">
      <c r="A76" s="20"/>
      <c r="B76" s="21"/>
      <c r="C76" s="25" t="s">
        <v>93</v>
      </c>
      <c r="D76" s="261" t="s">
        <v>433</v>
      </c>
      <c r="E76" s="26">
        <v>234231</v>
      </c>
      <c r="F76" s="26">
        <v>234231</v>
      </c>
      <c r="G76" s="26">
        <v>0</v>
      </c>
      <c r="H76" s="26">
        <v>0</v>
      </c>
      <c r="I76" s="26">
        <v>0</v>
      </c>
    </row>
    <row r="77" spans="1:9" s="33" customFormat="1" ht="12.75">
      <c r="A77" s="11"/>
      <c r="B77" s="14">
        <v>80148</v>
      </c>
      <c r="C77" s="13"/>
      <c r="D77" s="31" t="s">
        <v>315</v>
      </c>
      <c r="E77" s="24">
        <f>SUM(E78:E78)</f>
        <v>185100</v>
      </c>
      <c r="F77" s="24">
        <f>SUM(F78:F78)</f>
        <v>185100</v>
      </c>
      <c r="G77" s="24">
        <f>SUM(G78:G78)</f>
        <v>0</v>
      </c>
      <c r="H77" s="24">
        <f>SUM(H78:H78)</f>
        <v>0</v>
      </c>
      <c r="I77" s="24">
        <f>SUM(I78:I78)</f>
        <v>0</v>
      </c>
    </row>
    <row r="78" spans="1:9" s="33" customFormat="1" ht="14.25" customHeight="1">
      <c r="A78" s="28"/>
      <c r="B78" s="12"/>
      <c r="C78" s="17" t="s">
        <v>12</v>
      </c>
      <c r="D78" s="29" t="s">
        <v>13</v>
      </c>
      <c r="E78" s="19">
        <v>185100</v>
      </c>
      <c r="F78" s="19">
        <v>185100</v>
      </c>
      <c r="G78" s="19">
        <v>0</v>
      </c>
      <c r="H78" s="19">
        <v>0</v>
      </c>
      <c r="I78" s="19">
        <v>0</v>
      </c>
    </row>
    <row r="79" spans="1:9" s="33" customFormat="1" ht="17.25" customHeight="1">
      <c r="A79" s="6">
        <v>852</v>
      </c>
      <c r="B79" s="7"/>
      <c r="C79" s="8"/>
      <c r="D79" s="9" t="s">
        <v>95</v>
      </c>
      <c r="E79" s="32">
        <f>SUM(E80+E82+E84+E86+E90+E94)</f>
        <v>614450</v>
      </c>
      <c r="F79" s="32">
        <f>SUM(F80+F82+F84+F86+F90+F94)</f>
        <v>614450</v>
      </c>
      <c r="G79" s="32">
        <f>SUM(G80+G82+G84+G86+G90+G94)</f>
        <v>0</v>
      </c>
      <c r="H79" s="32">
        <f>SUM(H80+H82+H84+H86+H90+H94)</f>
        <v>0</v>
      </c>
      <c r="I79" s="32">
        <f>SUM(I80+I82+I84+I86+I90+I94)</f>
        <v>0</v>
      </c>
    </row>
    <row r="80" spans="1:9" s="33" customFormat="1" ht="51">
      <c r="A80" s="11"/>
      <c r="B80" s="14">
        <v>85213</v>
      </c>
      <c r="C80" s="13"/>
      <c r="D80" s="31" t="s">
        <v>358</v>
      </c>
      <c r="E80" s="24">
        <f>SUM(E81:E81)</f>
        <v>35000</v>
      </c>
      <c r="F80" s="24">
        <f>SUM(F81:F81)</f>
        <v>35000</v>
      </c>
      <c r="G80" s="24">
        <f>SUM(G81:G81)</f>
        <v>0</v>
      </c>
      <c r="H80" s="24">
        <f>SUM(H81:H81)</f>
        <v>0</v>
      </c>
      <c r="I80" s="24">
        <f>SUM(I81:I81)</f>
        <v>0</v>
      </c>
    </row>
    <row r="81" spans="1:9" s="33" customFormat="1" ht="27.75" customHeight="1">
      <c r="A81" s="28"/>
      <c r="B81" s="249"/>
      <c r="C81" s="17" t="s">
        <v>93</v>
      </c>
      <c r="D81" s="261" t="s">
        <v>433</v>
      </c>
      <c r="E81" s="19">
        <v>35000</v>
      </c>
      <c r="F81" s="19">
        <v>35000</v>
      </c>
      <c r="G81" s="19">
        <v>0</v>
      </c>
      <c r="H81" s="19">
        <v>0</v>
      </c>
      <c r="I81" s="19">
        <v>0</v>
      </c>
    </row>
    <row r="82" spans="1:9" s="33" customFormat="1" ht="28.5" customHeight="1">
      <c r="A82" s="11"/>
      <c r="B82" s="14">
        <v>85214</v>
      </c>
      <c r="C82" s="13"/>
      <c r="D82" s="31" t="s">
        <v>316</v>
      </c>
      <c r="E82" s="24">
        <f>SUM(E83:E83)</f>
        <v>71520</v>
      </c>
      <c r="F82" s="24">
        <f>SUM(F83:F83)</f>
        <v>71520</v>
      </c>
      <c r="G82" s="24">
        <f>SUM(G83:G83)</f>
        <v>0</v>
      </c>
      <c r="H82" s="24">
        <f>SUM(H83:H83)</f>
        <v>0</v>
      </c>
      <c r="I82" s="24">
        <f>SUM(I83:I83)</f>
        <v>0</v>
      </c>
    </row>
    <row r="83" spans="1:9" s="33" customFormat="1" ht="28.5" customHeight="1">
      <c r="A83" s="28"/>
      <c r="B83" s="249"/>
      <c r="C83" s="17" t="s">
        <v>93</v>
      </c>
      <c r="D83" s="261" t="s">
        <v>433</v>
      </c>
      <c r="E83" s="19">
        <v>71520</v>
      </c>
      <c r="F83" s="19">
        <v>71520</v>
      </c>
      <c r="G83" s="19">
        <v>0</v>
      </c>
      <c r="H83" s="19">
        <v>0</v>
      </c>
      <c r="I83" s="19">
        <v>0</v>
      </c>
    </row>
    <row r="84" spans="1:9" s="33" customFormat="1" ht="13.5" customHeight="1">
      <c r="A84" s="28"/>
      <c r="B84" s="12">
        <v>85216</v>
      </c>
      <c r="C84" s="34"/>
      <c r="D84" s="35" t="s">
        <v>96</v>
      </c>
      <c r="E84" s="15">
        <f>SUM(E85:E85)</f>
        <v>275410</v>
      </c>
      <c r="F84" s="15">
        <f>SUM(F85:F85)</f>
        <v>275410</v>
      </c>
      <c r="G84" s="15">
        <f>SUM(G85:G85)</f>
        <v>0</v>
      </c>
      <c r="H84" s="15">
        <f>SUM(H85:H85)</f>
        <v>0</v>
      </c>
      <c r="I84" s="15">
        <f>SUM(I85:I85)</f>
        <v>0</v>
      </c>
    </row>
    <row r="85" spans="1:9" s="33" customFormat="1" ht="25.5">
      <c r="A85" s="28"/>
      <c r="B85" s="249"/>
      <c r="C85" s="17" t="s">
        <v>93</v>
      </c>
      <c r="D85" s="261" t="s">
        <v>433</v>
      </c>
      <c r="E85" s="19">
        <v>275410</v>
      </c>
      <c r="F85" s="19">
        <v>275410</v>
      </c>
      <c r="G85" s="19">
        <v>0</v>
      </c>
      <c r="H85" s="19">
        <v>0</v>
      </c>
      <c r="I85" s="19">
        <v>0</v>
      </c>
    </row>
    <row r="86" spans="1:9" s="33" customFormat="1" ht="14.25" customHeight="1">
      <c r="A86" s="28"/>
      <c r="B86" s="12">
        <v>85219</v>
      </c>
      <c r="C86" s="34"/>
      <c r="D86" s="35" t="s">
        <v>97</v>
      </c>
      <c r="E86" s="15">
        <f>SUM(E87:E89)</f>
        <v>100200</v>
      </c>
      <c r="F86" s="15">
        <f>SUM(F87:F89)</f>
        <v>100200</v>
      </c>
      <c r="G86" s="15">
        <f>SUM(G87:G89)</f>
        <v>0</v>
      </c>
      <c r="H86" s="15">
        <f>SUM(H87:H89)</f>
        <v>0</v>
      </c>
      <c r="I86" s="15">
        <f>SUM(I87:I89)</f>
        <v>0</v>
      </c>
    </row>
    <row r="87" spans="1:9" s="33" customFormat="1" ht="14.25" customHeight="1">
      <c r="A87" s="28"/>
      <c r="B87" s="12"/>
      <c r="C87" s="17" t="s">
        <v>86</v>
      </c>
      <c r="D87" s="29" t="s">
        <v>87</v>
      </c>
      <c r="E87" s="19">
        <v>1000</v>
      </c>
      <c r="F87" s="19">
        <v>1000</v>
      </c>
      <c r="G87" s="19">
        <v>0</v>
      </c>
      <c r="H87" s="19">
        <v>0</v>
      </c>
      <c r="I87" s="19">
        <v>0</v>
      </c>
    </row>
    <row r="88" spans="1:9" s="33" customFormat="1" ht="41.25" customHeight="1">
      <c r="A88" s="28"/>
      <c r="B88" s="12"/>
      <c r="C88" s="17" t="s">
        <v>33</v>
      </c>
      <c r="D88" s="261" t="s">
        <v>431</v>
      </c>
      <c r="E88" s="19">
        <v>3090</v>
      </c>
      <c r="F88" s="19">
        <v>3090</v>
      </c>
      <c r="G88" s="19"/>
      <c r="H88" s="19"/>
      <c r="I88" s="19"/>
    </row>
    <row r="89" spans="1:10" s="33" customFormat="1" ht="25.5">
      <c r="A89" s="28"/>
      <c r="B89" s="18"/>
      <c r="C89" s="17" t="s">
        <v>93</v>
      </c>
      <c r="D89" s="261" t="s">
        <v>433</v>
      </c>
      <c r="E89" s="19">
        <v>96110</v>
      </c>
      <c r="F89" s="19">
        <v>96110</v>
      </c>
      <c r="G89" s="19">
        <v>0</v>
      </c>
      <c r="H89" s="19">
        <v>0</v>
      </c>
      <c r="I89" s="19">
        <v>0</v>
      </c>
      <c r="J89" s="36"/>
    </row>
    <row r="90" spans="1:9" s="33" customFormat="1" ht="27.75" customHeight="1">
      <c r="A90" s="37"/>
      <c r="B90" s="38">
        <v>85228</v>
      </c>
      <c r="C90" s="39"/>
      <c r="D90" s="40" t="s">
        <v>98</v>
      </c>
      <c r="E90" s="41">
        <f>SUM(E91:E93)</f>
        <v>21320</v>
      </c>
      <c r="F90" s="41">
        <f>SUM(F91:F93)</f>
        <v>21320</v>
      </c>
      <c r="G90" s="41">
        <f>SUM(G91:G93)</f>
        <v>0</v>
      </c>
      <c r="H90" s="41">
        <f>SUM(H91:H93)</f>
        <v>0</v>
      </c>
      <c r="I90" s="41">
        <f>SUM(I91:I93)</f>
        <v>0</v>
      </c>
    </row>
    <row r="91" spans="1:9" s="33" customFormat="1" ht="15" customHeight="1">
      <c r="A91" s="28"/>
      <c r="B91" s="12"/>
      <c r="C91" s="17" t="s">
        <v>12</v>
      </c>
      <c r="D91" s="29" t="s">
        <v>13</v>
      </c>
      <c r="E91" s="19">
        <v>6000</v>
      </c>
      <c r="F91" s="19">
        <v>6000</v>
      </c>
      <c r="G91" s="19">
        <v>0</v>
      </c>
      <c r="H91" s="19">
        <v>0</v>
      </c>
      <c r="I91" s="19">
        <v>0</v>
      </c>
    </row>
    <row r="92" spans="1:9" s="33" customFormat="1" ht="40.5" customHeight="1">
      <c r="A92" s="28"/>
      <c r="B92" s="12"/>
      <c r="C92" s="17" t="s">
        <v>33</v>
      </c>
      <c r="D92" s="261" t="s">
        <v>431</v>
      </c>
      <c r="E92" s="19">
        <v>15300</v>
      </c>
      <c r="F92" s="19">
        <v>15300</v>
      </c>
      <c r="G92" s="19">
        <v>0</v>
      </c>
      <c r="H92" s="19">
        <v>0</v>
      </c>
      <c r="I92" s="19">
        <v>0</v>
      </c>
    </row>
    <row r="93" spans="1:9" s="33" customFormat="1" ht="37.5" customHeight="1">
      <c r="A93" s="28"/>
      <c r="B93" s="18"/>
      <c r="C93" s="17" t="s">
        <v>34</v>
      </c>
      <c r="D93" s="29" t="s">
        <v>35</v>
      </c>
      <c r="E93" s="19">
        <v>20</v>
      </c>
      <c r="F93" s="19">
        <v>20</v>
      </c>
      <c r="G93" s="19">
        <v>0</v>
      </c>
      <c r="H93" s="19">
        <v>0</v>
      </c>
      <c r="I93" s="19">
        <v>0</v>
      </c>
    </row>
    <row r="94" spans="1:9" s="33" customFormat="1" ht="15.75" customHeight="1">
      <c r="A94" s="28"/>
      <c r="B94" s="12">
        <v>85230</v>
      </c>
      <c r="C94" s="34"/>
      <c r="D94" s="35" t="s">
        <v>99</v>
      </c>
      <c r="E94" s="15">
        <f>SUM(E95:E95)</f>
        <v>111000</v>
      </c>
      <c r="F94" s="15">
        <f>SUM(F95:F95)</f>
        <v>111000</v>
      </c>
      <c r="G94" s="15">
        <f>SUM(G95:G95)</f>
        <v>0</v>
      </c>
      <c r="H94" s="15">
        <f>SUM(H95:H95)</f>
        <v>0</v>
      </c>
      <c r="I94" s="15">
        <f>SUM(I95:I95)</f>
        <v>0</v>
      </c>
    </row>
    <row r="95" spans="1:9" s="33" customFormat="1" ht="25.5">
      <c r="A95" s="28"/>
      <c r="B95" s="18"/>
      <c r="C95" s="17" t="s">
        <v>93</v>
      </c>
      <c r="D95" s="261" t="s">
        <v>433</v>
      </c>
      <c r="E95" s="19">
        <v>111000</v>
      </c>
      <c r="F95" s="19">
        <v>111000</v>
      </c>
      <c r="G95" s="19">
        <v>0</v>
      </c>
      <c r="H95" s="19">
        <v>0</v>
      </c>
      <c r="I95" s="19">
        <v>0</v>
      </c>
    </row>
    <row r="96" spans="1:9" s="33" customFormat="1" ht="16.5" customHeight="1">
      <c r="A96" s="6">
        <v>855</v>
      </c>
      <c r="B96" s="7"/>
      <c r="C96" s="8"/>
      <c r="D96" s="9" t="s">
        <v>100</v>
      </c>
      <c r="E96" s="32">
        <f>SUM(E97+E99+E103+E105)</f>
        <v>8979110</v>
      </c>
      <c r="F96" s="32">
        <f>SUM(F97+F99+F103+F105)</f>
        <v>8979110</v>
      </c>
      <c r="G96" s="32">
        <f>SUM(G97+G99+G103+G105)</f>
        <v>0</v>
      </c>
      <c r="H96" s="32">
        <f>SUM(H97+H99+H103+H105)</f>
        <v>0</v>
      </c>
      <c r="I96" s="32">
        <f>SUM(I97+I99+I103+I105)</f>
        <v>0</v>
      </c>
    </row>
    <row r="97" spans="1:9" s="33" customFormat="1" ht="15" customHeight="1">
      <c r="A97" s="20"/>
      <c r="B97" s="14">
        <v>85501</v>
      </c>
      <c r="C97" s="13"/>
      <c r="D97" s="31" t="s">
        <v>428</v>
      </c>
      <c r="E97" s="24">
        <f>SUM(E98:E98)</f>
        <v>5550000</v>
      </c>
      <c r="F97" s="24">
        <f>SUM(F98:F98)</f>
        <v>5550000</v>
      </c>
      <c r="G97" s="24">
        <f>SUM(G98:G98)</f>
        <v>0</v>
      </c>
      <c r="H97" s="24">
        <f>SUM(H98:H98)</f>
        <v>0</v>
      </c>
      <c r="I97" s="24">
        <f>SUM(I98:I98)</f>
        <v>0</v>
      </c>
    </row>
    <row r="98" spans="1:9" s="33" customFormat="1" ht="63.75">
      <c r="A98" s="6"/>
      <c r="B98" s="18"/>
      <c r="C98" s="17" t="s">
        <v>101</v>
      </c>
      <c r="D98" s="251" t="s">
        <v>434</v>
      </c>
      <c r="E98" s="19">
        <v>5550000</v>
      </c>
      <c r="F98" s="19">
        <v>5550000</v>
      </c>
      <c r="G98" s="19">
        <v>0</v>
      </c>
      <c r="H98" s="19">
        <v>0</v>
      </c>
      <c r="I98" s="19">
        <v>0</v>
      </c>
    </row>
    <row r="99" spans="1:9" s="33" customFormat="1" ht="40.5" customHeight="1">
      <c r="A99" s="28"/>
      <c r="B99" s="12">
        <v>85502</v>
      </c>
      <c r="C99" s="34"/>
      <c r="D99" s="35" t="s">
        <v>103</v>
      </c>
      <c r="E99" s="15">
        <f>SUM(E100:E102)</f>
        <v>3125000</v>
      </c>
      <c r="F99" s="15">
        <f>SUM(F100:F102)</f>
        <v>3125000</v>
      </c>
      <c r="G99" s="15">
        <f>SUM(G100:G102)</f>
        <v>0</v>
      </c>
      <c r="H99" s="15">
        <f>SUM(H100:H102)</f>
        <v>0</v>
      </c>
      <c r="I99" s="15">
        <f>SUM(I100:I102)</f>
        <v>0</v>
      </c>
    </row>
    <row r="100" spans="1:9" s="33" customFormat="1" ht="38.25" customHeight="1">
      <c r="A100" s="28"/>
      <c r="B100" s="18"/>
      <c r="C100" s="17" t="s">
        <v>33</v>
      </c>
      <c r="D100" s="261" t="s">
        <v>431</v>
      </c>
      <c r="E100" s="19">
        <v>3100000</v>
      </c>
      <c r="F100" s="19">
        <v>3100000</v>
      </c>
      <c r="G100" s="19">
        <v>0</v>
      </c>
      <c r="H100" s="19">
        <v>0</v>
      </c>
      <c r="I100" s="19">
        <v>0</v>
      </c>
    </row>
    <row r="101" spans="1:9" s="33" customFormat="1" ht="38.25">
      <c r="A101" s="28"/>
      <c r="B101" s="249"/>
      <c r="C101" s="17" t="s">
        <v>34</v>
      </c>
      <c r="D101" s="29" t="s">
        <v>35</v>
      </c>
      <c r="E101" s="19">
        <v>15000</v>
      </c>
      <c r="F101" s="19">
        <v>15000</v>
      </c>
      <c r="G101" s="19">
        <v>0</v>
      </c>
      <c r="H101" s="19">
        <v>0</v>
      </c>
      <c r="I101" s="19">
        <v>0</v>
      </c>
    </row>
    <row r="102" spans="1:9" s="33" customFormat="1" ht="63.75">
      <c r="A102" s="28"/>
      <c r="B102" s="249"/>
      <c r="C102" s="17" t="s">
        <v>102</v>
      </c>
      <c r="D102" s="29" t="s">
        <v>317</v>
      </c>
      <c r="E102" s="26">
        <v>10000</v>
      </c>
      <c r="F102" s="26">
        <v>10000</v>
      </c>
      <c r="G102" s="26">
        <v>0</v>
      </c>
      <c r="H102" s="26">
        <v>0</v>
      </c>
      <c r="I102" s="26">
        <v>0</v>
      </c>
    </row>
    <row r="103" spans="1:9" s="33" customFormat="1" ht="12.75">
      <c r="A103" s="11"/>
      <c r="B103" s="14">
        <v>85504</v>
      </c>
      <c r="C103" s="13"/>
      <c r="D103" s="31" t="s">
        <v>344</v>
      </c>
      <c r="E103" s="24">
        <f>SUM(E104:E104)</f>
        <v>273110</v>
      </c>
      <c r="F103" s="24">
        <f>SUM(F104:F104)</f>
        <v>273110</v>
      </c>
      <c r="G103" s="24">
        <f>SUM(G104:G104)</f>
        <v>0</v>
      </c>
      <c r="H103" s="24">
        <f>SUM(H104:H104)</f>
        <v>0</v>
      </c>
      <c r="I103" s="24">
        <f>SUM(I104:I104)</f>
        <v>0</v>
      </c>
    </row>
    <row r="104" spans="1:9" s="33" customFormat="1" ht="39.75" customHeight="1">
      <c r="A104" s="11"/>
      <c r="B104" s="16"/>
      <c r="C104" s="17" t="s">
        <v>33</v>
      </c>
      <c r="D104" s="261" t="s">
        <v>431</v>
      </c>
      <c r="E104" s="19">
        <v>273110</v>
      </c>
      <c r="F104" s="19">
        <v>273110</v>
      </c>
      <c r="G104" s="19">
        <v>0</v>
      </c>
      <c r="H104" s="19">
        <v>0</v>
      </c>
      <c r="I104" s="19">
        <v>0</v>
      </c>
    </row>
    <row r="105" spans="1:9" s="33" customFormat="1" ht="89.25">
      <c r="A105" s="11"/>
      <c r="B105" s="14">
        <v>85513</v>
      </c>
      <c r="C105" s="13"/>
      <c r="D105" s="31" t="s">
        <v>345</v>
      </c>
      <c r="E105" s="24">
        <f>SUM(E106:E106)</f>
        <v>31000</v>
      </c>
      <c r="F105" s="24">
        <f>SUM(F106:F106)</f>
        <v>31000</v>
      </c>
      <c r="G105" s="24">
        <f>SUM(G106:G106)</f>
        <v>0</v>
      </c>
      <c r="H105" s="24">
        <f>SUM(H106:H106)</f>
        <v>0</v>
      </c>
      <c r="I105" s="24">
        <f>SUM(I106:I106)</f>
        <v>0</v>
      </c>
    </row>
    <row r="106" spans="1:9" s="33" customFormat="1" ht="42" customHeight="1">
      <c r="A106" s="11"/>
      <c r="B106" s="16"/>
      <c r="C106" s="17" t="s">
        <v>33</v>
      </c>
      <c r="D106" s="261" t="s">
        <v>431</v>
      </c>
      <c r="E106" s="19">
        <v>31000</v>
      </c>
      <c r="F106" s="19">
        <v>31000</v>
      </c>
      <c r="G106" s="19">
        <v>0</v>
      </c>
      <c r="H106" s="19">
        <v>0</v>
      </c>
      <c r="I106" s="19">
        <v>0</v>
      </c>
    </row>
    <row r="107" spans="1:9" s="33" customFormat="1" ht="18" customHeight="1">
      <c r="A107" s="20">
        <v>900</v>
      </c>
      <c r="B107" s="21"/>
      <c r="C107" s="22"/>
      <c r="D107" s="30" t="s">
        <v>104</v>
      </c>
      <c r="E107" s="23">
        <f>SUM(E108+E111+E114+E116)</f>
        <v>6918981</v>
      </c>
      <c r="F107" s="23">
        <f>SUM(F108+F111+F114+F116)</f>
        <v>1223000</v>
      </c>
      <c r="G107" s="23">
        <f>SUM(G108+G111+G114+G116)</f>
        <v>0</v>
      </c>
      <c r="H107" s="23">
        <f>SUM(H108+H111+H114+H116)</f>
        <v>5695981</v>
      </c>
      <c r="I107" s="23">
        <f>SUM(I108+I111+I114+I116)</f>
        <v>5524981</v>
      </c>
    </row>
    <row r="108" spans="1:9" s="33" customFormat="1" ht="15" customHeight="1">
      <c r="A108" s="6"/>
      <c r="B108" s="12">
        <v>90001</v>
      </c>
      <c r="C108" s="17"/>
      <c r="D108" s="35" t="s">
        <v>105</v>
      </c>
      <c r="E108" s="15">
        <f>SUM(E109:E110)</f>
        <v>2282650</v>
      </c>
      <c r="F108" s="15">
        <f>SUM(F109:F110)</f>
        <v>0</v>
      </c>
      <c r="G108" s="15">
        <f>SUM(G109:G110)</f>
        <v>0</v>
      </c>
      <c r="H108" s="15">
        <f>SUM(H109:H110)</f>
        <v>2282650</v>
      </c>
      <c r="I108" s="15">
        <f>SUM(I109:I110)</f>
        <v>2257650</v>
      </c>
    </row>
    <row r="109" spans="1:9" s="33" customFormat="1" ht="63.75">
      <c r="A109" s="20"/>
      <c r="B109" s="14"/>
      <c r="C109" s="17" t="s">
        <v>18</v>
      </c>
      <c r="D109" s="29" t="s">
        <v>19</v>
      </c>
      <c r="E109" s="19">
        <v>2257650</v>
      </c>
      <c r="F109" s="19">
        <v>0</v>
      </c>
      <c r="G109" s="19">
        <v>0</v>
      </c>
      <c r="H109" s="19">
        <v>2257650</v>
      </c>
      <c r="I109" s="19">
        <v>2257650</v>
      </c>
    </row>
    <row r="110" spans="1:9" s="33" customFormat="1" ht="63.75">
      <c r="A110" s="42"/>
      <c r="B110" s="18"/>
      <c r="C110" s="17" t="s">
        <v>106</v>
      </c>
      <c r="D110" s="29" t="s">
        <v>318</v>
      </c>
      <c r="E110" s="19">
        <v>25000</v>
      </c>
      <c r="F110" s="19">
        <v>0</v>
      </c>
      <c r="G110" s="19">
        <v>0</v>
      </c>
      <c r="H110" s="19">
        <v>25000</v>
      </c>
      <c r="I110" s="19">
        <v>0</v>
      </c>
    </row>
    <row r="111" spans="1:9" s="33" customFormat="1" ht="15" customHeight="1">
      <c r="A111" s="43"/>
      <c r="B111" s="14">
        <v>90002</v>
      </c>
      <c r="C111" s="13"/>
      <c r="D111" s="31" t="s">
        <v>429</v>
      </c>
      <c r="E111" s="24">
        <f>SUM(E112:E113)</f>
        <v>1879032</v>
      </c>
      <c r="F111" s="24">
        <f>SUM(F112:F113)</f>
        <v>1213000</v>
      </c>
      <c r="G111" s="24">
        <f>SUM(G112:G113)</f>
        <v>0</v>
      </c>
      <c r="H111" s="24">
        <f>SUM(H112:H113)</f>
        <v>666032</v>
      </c>
      <c r="I111" s="24">
        <f>SUM(I112:I113)</f>
        <v>666032</v>
      </c>
    </row>
    <row r="112" spans="1:9" s="33" customFormat="1" ht="25.5">
      <c r="A112" s="42"/>
      <c r="B112" s="18"/>
      <c r="C112" s="17" t="s">
        <v>73</v>
      </c>
      <c r="D112" s="29" t="s">
        <v>74</v>
      </c>
      <c r="E112" s="19">
        <v>1213000</v>
      </c>
      <c r="F112" s="19">
        <v>1213000</v>
      </c>
      <c r="G112" s="19">
        <v>0</v>
      </c>
      <c r="H112" s="19">
        <v>0</v>
      </c>
      <c r="I112" s="19">
        <v>0</v>
      </c>
    </row>
    <row r="113" spans="1:9" s="33" customFormat="1" ht="63.75">
      <c r="A113" s="42"/>
      <c r="B113" s="18"/>
      <c r="C113" s="17" t="s">
        <v>18</v>
      </c>
      <c r="D113" s="29" t="s">
        <v>19</v>
      </c>
      <c r="E113" s="19">
        <v>666032</v>
      </c>
      <c r="F113" s="19">
        <v>0</v>
      </c>
      <c r="G113" s="19">
        <v>0</v>
      </c>
      <c r="H113" s="19">
        <v>666032</v>
      </c>
      <c r="I113" s="19">
        <v>666032</v>
      </c>
    </row>
    <row r="114" spans="1:9" s="33" customFormat="1" ht="27.75" customHeight="1">
      <c r="A114" s="42"/>
      <c r="B114" s="12">
        <v>90019</v>
      </c>
      <c r="C114" s="34"/>
      <c r="D114" s="35" t="s">
        <v>108</v>
      </c>
      <c r="E114" s="15">
        <f>SUM(E115)</f>
        <v>10000</v>
      </c>
      <c r="F114" s="15">
        <f>SUM(F115)</f>
        <v>10000</v>
      </c>
      <c r="G114" s="15">
        <f>SUM(G115)</f>
        <v>0</v>
      </c>
      <c r="H114" s="15">
        <f>SUM(H115)</f>
        <v>0</v>
      </c>
      <c r="I114" s="15">
        <f>SUM(I115)</f>
        <v>0</v>
      </c>
    </row>
    <row r="115" spans="1:9" s="33" customFormat="1" ht="12.75">
      <c r="A115" s="42"/>
      <c r="B115" s="12"/>
      <c r="C115" s="17" t="s">
        <v>16</v>
      </c>
      <c r="D115" s="29" t="s">
        <v>17</v>
      </c>
      <c r="E115" s="19">
        <v>10000</v>
      </c>
      <c r="F115" s="19">
        <v>10000</v>
      </c>
      <c r="G115" s="19">
        <v>0</v>
      </c>
      <c r="H115" s="19">
        <v>0</v>
      </c>
      <c r="I115" s="19">
        <v>0</v>
      </c>
    </row>
    <row r="116" spans="1:9" s="33" customFormat="1" ht="12.75">
      <c r="A116" s="290"/>
      <c r="B116" s="12">
        <v>90095</v>
      </c>
      <c r="C116" s="34"/>
      <c r="D116" s="35" t="s">
        <v>94</v>
      </c>
      <c r="E116" s="15">
        <f>SUM(E117:E118)</f>
        <v>2747299</v>
      </c>
      <c r="F116" s="15">
        <f>SUM(F117:F118)</f>
        <v>0</v>
      </c>
      <c r="G116" s="15">
        <f>SUM(G117:G118)</f>
        <v>0</v>
      </c>
      <c r="H116" s="15">
        <f>SUM(H117:H118)</f>
        <v>2747299</v>
      </c>
      <c r="I116" s="15">
        <f>SUM(I117:I118)</f>
        <v>2601299</v>
      </c>
    </row>
    <row r="117" spans="1:9" s="33" customFormat="1" ht="63.75">
      <c r="A117" s="253"/>
      <c r="B117" s="14"/>
      <c r="C117" s="17" t="s">
        <v>18</v>
      </c>
      <c r="D117" s="29" t="s">
        <v>19</v>
      </c>
      <c r="E117" s="19">
        <v>2601299</v>
      </c>
      <c r="F117" s="19">
        <v>0</v>
      </c>
      <c r="G117" s="19">
        <v>0</v>
      </c>
      <c r="H117" s="19">
        <v>2601299</v>
      </c>
      <c r="I117" s="19">
        <v>2601299</v>
      </c>
    </row>
    <row r="118" spans="1:9" s="33" customFormat="1" ht="63.75">
      <c r="A118" s="287"/>
      <c r="B118" s="288"/>
      <c r="C118" s="289" t="s">
        <v>106</v>
      </c>
      <c r="D118" s="29" t="s">
        <v>318</v>
      </c>
      <c r="E118" s="19">
        <v>146000</v>
      </c>
      <c r="F118" s="19">
        <v>0</v>
      </c>
      <c r="G118" s="19">
        <v>0</v>
      </c>
      <c r="H118" s="19">
        <v>146000</v>
      </c>
      <c r="I118" s="19">
        <v>0</v>
      </c>
    </row>
    <row r="119" spans="1:9" ht="21.75" customHeight="1">
      <c r="A119" s="314" t="s">
        <v>109</v>
      </c>
      <c r="B119" s="314"/>
      <c r="C119" s="314"/>
      <c r="D119" s="314"/>
      <c r="E119" s="46">
        <f>SUM(E6+E9+E13+E16+E21+E24+E31+E34+E63+E72+E79+E96+E107)</f>
        <v>36872380</v>
      </c>
      <c r="F119" s="46">
        <f>SUM(F6+F9+F13+F16+F21+F24+F31+F34+F63+F72+F79+F96+F107)</f>
        <v>30977349</v>
      </c>
      <c r="G119" s="46">
        <f>SUM(G6+G9+G13+G16+G21+G24+G31+G34+G63+G72+G79+G96+G107)</f>
        <v>0</v>
      </c>
      <c r="H119" s="46">
        <f>SUM(H6+H9+H13+H16+H21+H24+H31+H34+H63+H72+H79+H96+H107)</f>
        <v>5895031</v>
      </c>
      <c r="I119" s="46">
        <f>SUM(I6+I9+I13+I16+I21+I24+I31+I34+I63+I72+I79+I96+I107)</f>
        <v>5604031</v>
      </c>
    </row>
  </sheetData>
  <sheetProtection selectLockedCells="1" selectUnlockedCells="1"/>
  <mergeCells count="11">
    <mergeCell ref="B1:E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19:D119"/>
  </mergeCells>
  <printOptions horizontalCentered="1"/>
  <pageMargins left="0.5513888888888889" right="0.5513888888888889" top="0.5840277777777778" bottom="0.6138888888888889" header="0.3958333333333333" footer="0.41597222222222224"/>
  <pageSetup horizontalDpi="600" verticalDpi="600" orientation="landscape" paperSize="9" scale="95" r:id="rId1"/>
  <headerFooter alignWithMargins="0">
    <oddHeader>&amp;R&amp;9Załącznik nr 1 do Uchwały Nr ... Rady Gminy Czarna Dąbrówka z dnia ....2019 r.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I210"/>
  <sheetViews>
    <sheetView view="pageLayout" zoomScaleSheetLayoutView="100" workbookViewId="0" topLeftCell="A167">
      <selection activeCell="C203" sqref="C203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36.25390625" style="0" customWidth="1"/>
    <col min="4" max="4" width="5.375" style="0" customWidth="1"/>
    <col min="5" max="5" width="9.25390625" style="0" customWidth="1"/>
    <col min="6" max="6" width="6.25390625" style="0" customWidth="1"/>
    <col min="7" max="7" width="10.00390625" style="0" customWidth="1"/>
    <col min="8" max="8" width="12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ht="16.5" customHeight="1" hidden="1"/>
    <row r="2" ht="17.25" customHeight="1" hidden="1"/>
    <row r="3" spans="1:8" ht="26.25" customHeight="1">
      <c r="A3" s="347" t="s">
        <v>422</v>
      </c>
      <c r="B3" s="347"/>
      <c r="C3" s="347"/>
      <c r="D3" s="347"/>
      <c r="E3" s="347"/>
      <c r="F3" s="347"/>
      <c r="G3" s="347"/>
      <c r="H3" s="347"/>
    </row>
    <row r="4" spans="1:8" ht="12.75" customHeight="1" hidden="1">
      <c r="A4" s="123"/>
      <c r="B4" s="123"/>
      <c r="C4" s="123"/>
      <c r="D4" s="123"/>
      <c r="E4" s="123"/>
      <c r="F4" s="123"/>
      <c r="G4" s="123"/>
      <c r="H4" s="123"/>
    </row>
    <row r="5" spans="1:8" ht="0.75" customHeight="1">
      <c r="A5" s="123"/>
      <c r="B5" s="123"/>
      <c r="C5" s="123"/>
      <c r="D5" s="123"/>
      <c r="E5" s="123"/>
      <c r="F5" s="123"/>
      <c r="G5" s="123"/>
      <c r="H5" s="123"/>
    </row>
    <row r="6" spans="1:8" ht="11.25" customHeight="1">
      <c r="A6" s="47"/>
      <c r="B6" s="47"/>
      <c r="C6" s="47"/>
      <c r="D6" s="47"/>
      <c r="E6" s="47"/>
      <c r="F6" s="47"/>
      <c r="G6" s="83" t="s">
        <v>123</v>
      </c>
      <c r="H6" s="83"/>
    </row>
    <row r="7" spans="1:8" ht="22.5">
      <c r="A7" s="124" t="s">
        <v>124</v>
      </c>
      <c r="B7" s="124" t="s">
        <v>216</v>
      </c>
      <c r="C7" s="124" t="s">
        <v>205</v>
      </c>
      <c r="D7" s="125" t="s">
        <v>2</v>
      </c>
      <c r="E7" s="125" t="s">
        <v>3</v>
      </c>
      <c r="F7" s="124" t="s">
        <v>4</v>
      </c>
      <c r="G7" s="124" t="s">
        <v>217</v>
      </c>
      <c r="H7" s="74" t="s">
        <v>218</v>
      </c>
    </row>
    <row r="8" spans="1:8" ht="13.5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</row>
    <row r="9" spans="1:8" ht="25.5">
      <c r="A9" s="351" t="s">
        <v>135</v>
      </c>
      <c r="B9" s="351" t="s">
        <v>219</v>
      </c>
      <c r="C9" s="251" t="s">
        <v>362</v>
      </c>
      <c r="D9" s="18">
        <v>600</v>
      </c>
      <c r="E9" s="18">
        <v>60016</v>
      </c>
      <c r="F9" s="18">
        <v>6050</v>
      </c>
      <c r="G9" s="78">
        <v>7500</v>
      </c>
      <c r="H9" s="126">
        <v>7500</v>
      </c>
    </row>
    <row r="10" spans="1:8" ht="15.75" customHeight="1">
      <c r="A10" s="352"/>
      <c r="B10" s="352"/>
      <c r="C10" s="260" t="s">
        <v>363</v>
      </c>
      <c r="D10" s="18">
        <v>750</v>
      </c>
      <c r="E10" s="18">
        <v>75095</v>
      </c>
      <c r="F10" s="18">
        <v>4210</v>
      </c>
      <c r="G10" s="78">
        <v>5000</v>
      </c>
      <c r="H10" s="126">
        <v>0</v>
      </c>
    </row>
    <row r="11" spans="1:8" ht="12.75" customHeight="1">
      <c r="A11" s="352"/>
      <c r="B11" s="352"/>
      <c r="C11" s="348" t="s">
        <v>328</v>
      </c>
      <c r="D11" s="350">
        <v>750</v>
      </c>
      <c r="E11" s="350">
        <v>75095</v>
      </c>
      <c r="F11" s="18">
        <v>4210</v>
      </c>
      <c r="G11" s="78">
        <v>800</v>
      </c>
      <c r="H11" s="126">
        <v>0</v>
      </c>
    </row>
    <row r="12" spans="1:8" ht="12.75">
      <c r="A12" s="352"/>
      <c r="B12" s="352"/>
      <c r="C12" s="349"/>
      <c r="D12" s="350"/>
      <c r="E12" s="350"/>
      <c r="F12" s="18">
        <v>4300</v>
      </c>
      <c r="G12" s="78">
        <v>200</v>
      </c>
      <c r="H12" s="126">
        <v>0</v>
      </c>
    </row>
    <row r="13" spans="1:8" ht="25.5">
      <c r="A13" s="352"/>
      <c r="B13" s="352"/>
      <c r="C13" s="251" t="s">
        <v>423</v>
      </c>
      <c r="D13" s="18">
        <v>750</v>
      </c>
      <c r="E13" s="18">
        <v>75095</v>
      </c>
      <c r="F13" s="18">
        <v>4300</v>
      </c>
      <c r="G13" s="78">
        <v>5000</v>
      </c>
      <c r="H13" s="78">
        <v>0</v>
      </c>
    </row>
    <row r="14" spans="1:8" ht="25.5">
      <c r="A14" s="352"/>
      <c r="B14" s="352"/>
      <c r="C14" s="251" t="s">
        <v>364</v>
      </c>
      <c r="D14" s="18">
        <v>750</v>
      </c>
      <c r="E14" s="18">
        <v>75095</v>
      </c>
      <c r="F14" s="18">
        <v>4210</v>
      </c>
      <c r="G14" s="78">
        <v>600</v>
      </c>
      <c r="H14" s="126">
        <v>0</v>
      </c>
    </row>
    <row r="15" spans="1:8" ht="15" customHeight="1">
      <c r="A15" s="352"/>
      <c r="B15" s="352"/>
      <c r="C15" s="262" t="s">
        <v>329</v>
      </c>
      <c r="D15" s="130">
        <v>750</v>
      </c>
      <c r="E15" s="130">
        <v>75095</v>
      </c>
      <c r="F15" s="130">
        <v>4210</v>
      </c>
      <c r="G15" s="131">
        <v>84</v>
      </c>
      <c r="H15" s="132">
        <v>0</v>
      </c>
    </row>
    <row r="16" spans="1:8" ht="18" customHeight="1">
      <c r="A16" s="353"/>
      <c r="B16" s="353"/>
      <c r="C16" s="343" t="s">
        <v>117</v>
      </c>
      <c r="D16" s="343"/>
      <c r="E16" s="343"/>
      <c r="F16" s="343"/>
      <c r="G16" s="46">
        <f>SUM(G9:G15)</f>
        <v>19184</v>
      </c>
      <c r="H16" s="46">
        <f>SUM(H9:H15)</f>
        <v>7500</v>
      </c>
    </row>
    <row r="17" spans="1:8" ht="12.75" customHeight="1">
      <c r="A17" s="354" t="s">
        <v>138</v>
      </c>
      <c r="B17" s="355" t="s">
        <v>220</v>
      </c>
      <c r="C17" s="348" t="s">
        <v>328</v>
      </c>
      <c r="D17" s="350">
        <v>750</v>
      </c>
      <c r="E17" s="350">
        <v>75095</v>
      </c>
      <c r="F17" s="18">
        <v>4210</v>
      </c>
      <c r="G17" s="78">
        <v>650</v>
      </c>
      <c r="H17" s="126">
        <v>0</v>
      </c>
    </row>
    <row r="18" spans="1:8" ht="12.75">
      <c r="A18" s="344"/>
      <c r="B18" s="356"/>
      <c r="C18" s="349"/>
      <c r="D18" s="350"/>
      <c r="E18" s="350"/>
      <c r="F18" s="18">
        <v>4300</v>
      </c>
      <c r="G18" s="78">
        <v>200</v>
      </c>
      <c r="H18" s="128">
        <v>0</v>
      </c>
    </row>
    <row r="19" spans="1:8" ht="25.5">
      <c r="A19" s="344"/>
      <c r="B19" s="356"/>
      <c r="C19" s="251" t="s">
        <v>364</v>
      </c>
      <c r="D19" s="18">
        <v>750</v>
      </c>
      <c r="E19" s="18">
        <v>75095</v>
      </c>
      <c r="F19" s="18">
        <v>4210</v>
      </c>
      <c r="G19" s="78">
        <v>523</v>
      </c>
      <c r="H19" s="126">
        <v>0</v>
      </c>
    </row>
    <row r="20" spans="1:8" ht="12.75">
      <c r="A20" s="344"/>
      <c r="B20" s="356"/>
      <c r="C20" s="251" t="s">
        <v>342</v>
      </c>
      <c r="D20" s="18">
        <v>754</v>
      </c>
      <c r="E20" s="18">
        <v>75412</v>
      </c>
      <c r="F20" s="18">
        <v>4210</v>
      </c>
      <c r="G20" s="78">
        <v>100</v>
      </c>
      <c r="H20" s="126">
        <v>0</v>
      </c>
    </row>
    <row r="21" spans="1:8" ht="12.75" customHeight="1">
      <c r="A21" s="344"/>
      <c r="B21" s="356"/>
      <c r="C21" s="349" t="s">
        <v>222</v>
      </c>
      <c r="D21" s="350">
        <v>750</v>
      </c>
      <c r="E21" s="350">
        <v>75095</v>
      </c>
      <c r="F21" s="18">
        <v>4210</v>
      </c>
      <c r="G21" s="78">
        <v>350</v>
      </c>
      <c r="H21" s="126">
        <v>0</v>
      </c>
    </row>
    <row r="22" spans="1:8" ht="13.5" customHeight="1">
      <c r="A22" s="344"/>
      <c r="B22" s="356"/>
      <c r="C22" s="349"/>
      <c r="D22" s="350"/>
      <c r="E22" s="350"/>
      <c r="F22" s="18">
        <v>4300</v>
      </c>
      <c r="G22" s="78">
        <v>350</v>
      </c>
      <c r="H22" s="126">
        <v>0</v>
      </c>
    </row>
    <row r="23" spans="1:8" ht="25.5">
      <c r="A23" s="344"/>
      <c r="B23" s="356"/>
      <c r="C23" s="262" t="s">
        <v>365</v>
      </c>
      <c r="D23" s="137">
        <v>600</v>
      </c>
      <c r="E23" s="137">
        <v>60016</v>
      </c>
      <c r="F23" s="130">
        <v>6050</v>
      </c>
      <c r="G23" s="138">
        <v>15000</v>
      </c>
      <c r="H23" s="138">
        <v>15000</v>
      </c>
    </row>
    <row r="24" spans="1:8" ht="16.5" customHeight="1">
      <c r="A24" s="344"/>
      <c r="B24" s="356"/>
      <c r="C24" s="343" t="s">
        <v>117</v>
      </c>
      <c r="D24" s="343"/>
      <c r="E24" s="343"/>
      <c r="F24" s="343"/>
      <c r="G24" s="46">
        <f>SUM(G17:G23)</f>
        <v>17173</v>
      </c>
      <c r="H24" s="46">
        <f>SUM(H17:H23)</f>
        <v>15000</v>
      </c>
    </row>
    <row r="25" spans="1:8" ht="12.75">
      <c r="A25" s="344" t="s">
        <v>139</v>
      </c>
      <c r="B25" s="344" t="s">
        <v>223</v>
      </c>
      <c r="C25" s="261" t="s">
        <v>330</v>
      </c>
      <c r="D25" s="16">
        <v>600</v>
      </c>
      <c r="E25" s="16">
        <v>60016</v>
      </c>
      <c r="F25" s="18">
        <v>6050</v>
      </c>
      <c r="G25" s="78">
        <v>40000</v>
      </c>
      <c r="H25" s="126">
        <v>40000</v>
      </c>
    </row>
    <row r="26" spans="1:8" ht="14.25" customHeight="1">
      <c r="A26" s="344"/>
      <c r="B26" s="344"/>
      <c r="C26" s="357" t="s">
        <v>366</v>
      </c>
      <c r="D26" s="16">
        <v>750</v>
      </c>
      <c r="E26" s="16">
        <v>75095</v>
      </c>
      <c r="F26" s="18">
        <v>4170</v>
      </c>
      <c r="G26" s="78">
        <v>3000</v>
      </c>
      <c r="H26" s="126">
        <v>0</v>
      </c>
    </row>
    <row r="27" spans="1:8" ht="14.25" customHeight="1">
      <c r="A27" s="344"/>
      <c r="B27" s="344"/>
      <c r="C27" s="338"/>
      <c r="D27" s="16">
        <v>750</v>
      </c>
      <c r="E27" s="16">
        <v>75095</v>
      </c>
      <c r="F27" s="18">
        <v>4210</v>
      </c>
      <c r="G27" s="78">
        <v>4570</v>
      </c>
      <c r="H27" s="126">
        <v>0</v>
      </c>
    </row>
    <row r="28" spans="1:8" ht="14.25" customHeight="1">
      <c r="A28" s="344"/>
      <c r="B28" s="344"/>
      <c r="C28" s="358"/>
      <c r="D28" s="18">
        <v>750</v>
      </c>
      <c r="E28" s="18">
        <v>75095</v>
      </c>
      <c r="F28" s="18">
        <v>4300</v>
      </c>
      <c r="G28" s="78">
        <v>4000</v>
      </c>
      <c r="H28" s="126">
        <v>0</v>
      </c>
    </row>
    <row r="29" spans="1:8" ht="17.25" customHeight="1">
      <c r="A29" s="344"/>
      <c r="B29" s="344"/>
      <c r="C29" s="343" t="s">
        <v>117</v>
      </c>
      <c r="D29" s="343"/>
      <c r="E29" s="343"/>
      <c r="F29" s="343"/>
      <c r="G29" s="46">
        <f>SUM(G25:G28)</f>
        <v>51570</v>
      </c>
      <c r="H29" s="46">
        <f>SUM(H25:H28)</f>
        <v>40000</v>
      </c>
    </row>
    <row r="30" spans="1:8" ht="12.75">
      <c r="A30" s="344" t="s">
        <v>140</v>
      </c>
      <c r="B30" s="344" t="s">
        <v>224</v>
      </c>
      <c r="C30" s="251" t="s">
        <v>250</v>
      </c>
      <c r="D30" s="264" t="s">
        <v>331</v>
      </c>
      <c r="E30" s="264" t="s">
        <v>332</v>
      </c>
      <c r="F30" s="18">
        <v>6050</v>
      </c>
      <c r="G30" s="78">
        <v>10000</v>
      </c>
      <c r="H30" s="126">
        <v>10000</v>
      </c>
    </row>
    <row r="31" spans="1:8" ht="12.75">
      <c r="A31" s="344"/>
      <c r="B31" s="344"/>
      <c r="C31" s="357" t="s">
        <v>328</v>
      </c>
      <c r="D31" s="264" t="s">
        <v>333</v>
      </c>
      <c r="E31" s="264" t="s">
        <v>334</v>
      </c>
      <c r="F31" s="18">
        <v>4210</v>
      </c>
      <c r="G31" s="78">
        <v>300</v>
      </c>
      <c r="H31" s="126">
        <v>0</v>
      </c>
    </row>
    <row r="32" spans="1:8" ht="12.75">
      <c r="A32" s="344"/>
      <c r="B32" s="344"/>
      <c r="C32" s="339"/>
      <c r="D32" s="264" t="s">
        <v>333</v>
      </c>
      <c r="E32" s="264" t="s">
        <v>334</v>
      </c>
      <c r="F32" s="18">
        <v>4300</v>
      </c>
      <c r="G32" s="78">
        <v>200</v>
      </c>
      <c r="H32" s="126">
        <v>0</v>
      </c>
    </row>
    <row r="33" spans="1:8" ht="12.75">
      <c r="A33" s="344"/>
      <c r="B33" s="344"/>
      <c r="C33" s="349" t="s">
        <v>222</v>
      </c>
      <c r="D33" s="350">
        <v>750</v>
      </c>
      <c r="E33" s="350">
        <v>75095</v>
      </c>
      <c r="F33" s="18">
        <v>4210</v>
      </c>
      <c r="G33" s="78">
        <v>2000</v>
      </c>
      <c r="H33" s="126">
        <v>0</v>
      </c>
    </row>
    <row r="34" spans="1:8" ht="12.75">
      <c r="A34" s="344"/>
      <c r="B34" s="344"/>
      <c r="C34" s="349"/>
      <c r="D34" s="350"/>
      <c r="E34" s="350"/>
      <c r="F34" s="18">
        <v>4300</v>
      </c>
      <c r="G34" s="78">
        <v>960</v>
      </c>
      <c r="H34" s="126">
        <v>0</v>
      </c>
    </row>
    <row r="35" spans="1:8" ht="16.5" customHeight="1">
      <c r="A35" s="344"/>
      <c r="B35" s="344"/>
      <c r="C35" s="343" t="s">
        <v>117</v>
      </c>
      <c r="D35" s="343"/>
      <c r="E35" s="343"/>
      <c r="F35" s="343"/>
      <c r="G35" s="46">
        <f>SUM(G30:G34)</f>
        <v>13460</v>
      </c>
      <c r="H35" s="46">
        <f>SUM(H30:H34)</f>
        <v>10000</v>
      </c>
    </row>
    <row r="36" spans="1:8" ht="12.75">
      <c r="A36" s="344" t="s">
        <v>141</v>
      </c>
      <c r="B36" s="344" t="s">
        <v>226</v>
      </c>
      <c r="C36" s="261" t="s">
        <v>335</v>
      </c>
      <c r="D36" s="16">
        <v>750</v>
      </c>
      <c r="E36" s="16">
        <v>75095</v>
      </c>
      <c r="F36" s="44">
        <v>4170</v>
      </c>
      <c r="G36" s="127">
        <v>300</v>
      </c>
      <c r="H36" s="128">
        <v>0</v>
      </c>
    </row>
    <row r="37" spans="1:8" ht="13.5" customHeight="1">
      <c r="A37" s="344"/>
      <c r="B37" s="344"/>
      <c r="C37" s="29" t="s">
        <v>367</v>
      </c>
      <c r="D37" s="18">
        <v>750</v>
      </c>
      <c r="E37" s="18">
        <v>75095</v>
      </c>
      <c r="F37" s="18">
        <v>4210</v>
      </c>
      <c r="G37" s="78">
        <v>450</v>
      </c>
      <c r="H37" s="126">
        <v>0</v>
      </c>
    </row>
    <row r="38" spans="1:8" ht="13.5" customHeight="1">
      <c r="A38" s="344"/>
      <c r="B38" s="344"/>
      <c r="C38" s="27" t="s">
        <v>337</v>
      </c>
      <c r="D38" s="44">
        <v>754</v>
      </c>
      <c r="E38" s="44">
        <v>75412</v>
      </c>
      <c r="F38" s="44">
        <v>4210</v>
      </c>
      <c r="G38" s="127">
        <v>2500</v>
      </c>
      <c r="H38" s="128">
        <v>0</v>
      </c>
    </row>
    <row r="39" spans="1:8" ht="12.75">
      <c r="A39" s="344"/>
      <c r="B39" s="344"/>
      <c r="C39" s="27" t="s">
        <v>369</v>
      </c>
      <c r="D39" s="44">
        <v>750</v>
      </c>
      <c r="E39" s="44">
        <v>75095</v>
      </c>
      <c r="F39" s="44">
        <v>4210</v>
      </c>
      <c r="G39" s="127">
        <v>500</v>
      </c>
      <c r="H39" s="128">
        <v>0</v>
      </c>
    </row>
    <row r="40" spans="1:8" ht="13.5" customHeight="1">
      <c r="A40" s="344"/>
      <c r="B40" s="344"/>
      <c r="C40" s="27" t="s">
        <v>371</v>
      </c>
      <c r="D40" s="16">
        <v>750</v>
      </c>
      <c r="E40" s="16">
        <v>75095</v>
      </c>
      <c r="F40" s="16">
        <v>4210</v>
      </c>
      <c r="G40" s="127">
        <v>1200</v>
      </c>
      <c r="H40" s="128">
        <v>0</v>
      </c>
    </row>
    <row r="41" spans="1:8" ht="12.75">
      <c r="A41" s="344"/>
      <c r="B41" s="344"/>
      <c r="C41" s="27" t="s">
        <v>221</v>
      </c>
      <c r="D41" s="44">
        <v>750</v>
      </c>
      <c r="E41" s="44">
        <v>75095</v>
      </c>
      <c r="F41" s="18">
        <v>4210</v>
      </c>
      <c r="G41" s="78">
        <v>1700</v>
      </c>
      <c r="H41" s="126">
        <v>0</v>
      </c>
    </row>
    <row r="42" spans="1:8" ht="13.5" customHeight="1">
      <c r="A42" s="344"/>
      <c r="B42" s="344"/>
      <c r="C42" s="27" t="s">
        <v>222</v>
      </c>
      <c r="D42" s="16">
        <v>750</v>
      </c>
      <c r="E42" s="16">
        <v>75095</v>
      </c>
      <c r="F42" s="44">
        <v>4210</v>
      </c>
      <c r="G42" s="127">
        <v>1000</v>
      </c>
      <c r="H42" s="128">
        <v>0</v>
      </c>
    </row>
    <row r="43" spans="1:8" ht="13.5" customHeight="1">
      <c r="A43" s="344"/>
      <c r="B43" s="344"/>
      <c r="C43" s="27" t="s">
        <v>372</v>
      </c>
      <c r="D43" s="16">
        <v>600</v>
      </c>
      <c r="E43" s="16">
        <v>60016</v>
      </c>
      <c r="F43" s="44">
        <v>4210</v>
      </c>
      <c r="G43" s="127">
        <v>3000</v>
      </c>
      <c r="H43" s="128">
        <v>0</v>
      </c>
    </row>
    <row r="44" spans="1:8" ht="13.5" customHeight="1">
      <c r="A44" s="344"/>
      <c r="B44" s="344"/>
      <c r="C44" s="337" t="s">
        <v>227</v>
      </c>
      <c r="D44" s="345">
        <v>750</v>
      </c>
      <c r="E44" s="345">
        <v>75095</v>
      </c>
      <c r="F44" s="18">
        <v>4210</v>
      </c>
      <c r="G44" s="78">
        <v>500</v>
      </c>
      <c r="H44" s="126">
        <v>0</v>
      </c>
    </row>
    <row r="45" spans="1:8" ht="13.5" customHeight="1">
      <c r="A45" s="344"/>
      <c r="B45" s="344"/>
      <c r="C45" s="359"/>
      <c r="D45" s="346"/>
      <c r="E45" s="346"/>
      <c r="F45" s="44">
        <v>4300</v>
      </c>
      <c r="G45" s="127">
        <v>1500</v>
      </c>
      <c r="H45" s="128">
        <v>0</v>
      </c>
    </row>
    <row r="46" spans="1:8" ht="13.5" customHeight="1">
      <c r="A46" s="344"/>
      <c r="B46" s="344"/>
      <c r="C46" s="291" t="s">
        <v>336</v>
      </c>
      <c r="D46" s="259">
        <v>750</v>
      </c>
      <c r="E46" s="259">
        <v>75095</v>
      </c>
      <c r="F46" s="44">
        <v>4210</v>
      </c>
      <c r="G46" s="127">
        <v>300</v>
      </c>
      <c r="H46" s="128">
        <v>0</v>
      </c>
    </row>
    <row r="47" spans="1:8" ht="13.5" customHeight="1">
      <c r="A47" s="344"/>
      <c r="B47" s="344"/>
      <c r="C47" s="27" t="s">
        <v>338</v>
      </c>
      <c r="D47" s="16">
        <v>750</v>
      </c>
      <c r="E47" s="16">
        <v>75095</v>
      </c>
      <c r="F47" s="16">
        <v>4210</v>
      </c>
      <c r="G47" s="127">
        <v>500</v>
      </c>
      <c r="H47" s="128">
        <v>0</v>
      </c>
    </row>
    <row r="48" spans="1:8" ht="13.5" customHeight="1">
      <c r="A48" s="344"/>
      <c r="B48" s="344"/>
      <c r="C48" s="27" t="s">
        <v>368</v>
      </c>
      <c r="D48" s="16">
        <v>900</v>
      </c>
      <c r="E48" s="16">
        <v>90015</v>
      </c>
      <c r="F48" s="16">
        <v>4210</v>
      </c>
      <c r="G48" s="127">
        <v>3000</v>
      </c>
      <c r="H48" s="128">
        <v>0</v>
      </c>
    </row>
    <row r="49" spans="1:8" ht="15" customHeight="1">
      <c r="A49" s="344"/>
      <c r="B49" s="344"/>
      <c r="C49" s="27" t="s">
        <v>370</v>
      </c>
      <c r="D49" s="16">
        <v>900</v>
      </c>
      <c r="E49" s="16">
        <v>90015</v>
      </c>
      <c r="F49" s="16">
        <v>4300</v>
      </c>
      <c r="G49" s="127">
        <v>6500</v>
      </c>
      <c r="H49" s="128">
        <v>0</v>
      </c>
    </row>
    <row r="50" spans="1:8" ht="13.5" customHeight="1">
      <c r="A50" s="344"/>
      <c r="B50" s="344"/>
      <c r="C50" s="261" t="s">
        <v>373</v>
      </c>
      <c r="D50" s="16">
        <v>600</v>
      </c>
      <c r="E50" s="16">
        <v>60016</v>
      </c>
      <c r="F50" s="44">
        <v>6050</v>
      </c>
      <c r="G50" s="127">
        <v>13098</v>
      </c>
      <c r="H50" s="128">
        <v>13098</v>
      </c>
    </row>
    <row r="51" spans="1:8" ht="16.5" customHeight="1">
      <c r="A51" s="344"/>
      <c r="B51" s="344"/>
      <c r="C51" s="343" t="s">
        <v>117</v>
      </c>
      <c r="D51" s="343"/>
      <c r="E51" s="343"/>
      <c r="F51" s="343"/>
      <c r="G51" s="46">
        <f>SUM(G36:G50)</f>
        <v>36048</v>
      </c>
      <c r="H51" s="46">
        <f>SUM(H36:H50)</f>
        <v>13098</v>
      </c>
    </row>
    <row r="52" spans="1:8" ht="12.75">
      <c r="A52" s="344" t="s">
        <v>142</v>
      </c>
      <c r="B52" s="344" t="s">
        <v>228</v>
      </c>
      <c r="C52" s="361" t="s">
        <v>328</v>
      </c>
      <c r="D52" s="351">
        <v>750</v>
      </c>
      <c r="E52" s="351">
        <v>75095</v>
      </c>
      <c r="F52" s="141">
        <v>4210</v>
      </c>
      <c r="G52" s="142">
        <v>253</v>
      </c>
      <c r="H52" s="143">
        <v>0</v>
      </c>
    </row>
    <row r="53" spans="1:8" ht="12.75">
      <c r="A53" s="344"/>
      <c r="B53" s="344"/>
      <c r="C53" s="339"/>
      <c r="D53" s="346"/>
      <c r="E53" s="346"/>
      <c r="F53" s="266">
        <v>4300</v>
      </c>
      <c r="G53" s="267">
        <v>1000</v>
      </c>
      <c r="H53" s="268">
        <v>0</v>
      </c>
    </row>
    <row r="54" spans="1:8" ht="12.75" customHeight="1">
      <c r="A54" s="344"/>
      <c r="B54" s="344"/>
      <c r="C54" s="349" t="s">
        <v>222</v>
      </c>
      <c r="D54" s="350">
        <v>750</v>
      </c>
      <c r="E54" s="350">
        <v>75095</v>
      </c>
      <c r="F54" s="144">
        <v>4210</v>
      </c>
      <c r="G54" s="145">
        <v>1800</v>
      </c>
      <c r="H54" s="146">
        <v>0</v>
      </c>
    </row>
    <row r="55" spans="1:8" ht="12.75">
      <c r="A55" s="344"/>
      <c r="B55" s="344"/>
      <c r="C55" s="349"/>
      <c r="D55" s="350"/>
      <c r="E55" s="350"/>
      <c r="F55" s="77">
        <v>4300</v>
      </c>
      <c r="G55" s="158">
        <v>200</v>
      </c>
      <c r="H55" s="126">
        <v>0</v>
      </c>
    </row>
    <row r="56" spans="1:8" ht="12.75">
      <c r="A56" s="344"/>
      <c r="B56" s="344"/>
      <c r="C56" s="337" t="s">
        <v>339</v>
      </c>
      <c r="D56" s="360">
        <v>750</v>
      </c>
      <c r="E56" s="360">
        <v>75095</v>
      </c>
      <c r="F56" s="77">
        <v>4210</v>
      </c>
      <c r="G56" s="158">
        <v>4700</v>
      </c>
      <c r="H56" s="126">
        <v>0</v>
      </c>
    </row>
    <row r="57" spans="1:8" ht="12.75">
      <c r="A57" s="344"/>
      <c r="B57" s="344"/>
      <c r="C57" s="339"/>
      <c r="D57" s="346"/>
      <c r="E57" s="346"/>
      <c r="F57" s="77">
        <v>4300</v>
      </c>
      <c r="G57" s="158">
        <v>251</v>
      </c>
      <c r="H57" s="126">
        <v>0</v>
      </c>
    </row>
    <row r="58" spans="1:8" ht="12.75">
      <c r="A58" s="344"/>
      <c r="B58" s="344"/>
      <c r="C58" s="261" t="s">
        <v>374</v>
      </c>
      <c r="D58" s="44">
        <v>750</v>
      </c>
      <c r="E58" s="44">
        <v>75095</v>
      </c>
      <c r="F58" s="77">
        <v>4170</v>
      </c>
      <c r="G58" s="158">
        <v>250</v>
      </c>
      <c r="H58" s="126">
        <v>0</v>
      </c>
    </row>
    <row r="59" spans="1:8" ht="12.75">
      <c r="A59" s="344"/>
      <c r="B59" s="344"/>
      <c r="C59" s="261" t="s">
        <v>343</v>
      </c>
      <c r="D59" s="44">
        <v>750</v>
      </c>
      <c r="E59" s="44">
        <v>75095</v>
      </c>
      <c r="F59" s="147">
        <v>4210</v>
      </c>
      <c r="G59" s="148">
        <v>3000</v>
      </c>
      <c r="H59" s="128">
        <v>0</v>
      </c>
    </row>
    <row r="60" spans="1:8" ht="12.75">
      <c r="A60" s="344"/>
      <c r="B60" s="344"/>
      <c r="C60" s="261" t="s">
        <v>375</v>
      </c>
      <c r="D60" s="44">
        <v>750</v>
      </c>
      <c r="E60" s="44">
        <v>75095</v>
      </c>
      <c r="F60" s="147">
        <v>4300</v>
      </c>
      <c r="G60" s="148">
        <v>6650</v>
      </c>
      <c r="H60" s="128">
        <v>0</v>
      </c>
    </row>
    <row r="61" spans="1:8" ht="14.25" customHeight="1">
      <c r="A61" s="344"/>
      <c r="B61" s="344"/>
      <c r="C61" s="129" t="s">
        <v>340</v>
      </c>
      <c r="D61" s="130">
        <v>600</v>
      </c>
      <c r="E61" s="130">
        <v>60016</v>
      </c>
      <c r="F61" s="269">
        <v>4210</v>
      </c>
      <c r="G61" s="270">
        <v>5000</v>
      </c>
      <c r="H61" s="132">
        <v>0</v>
      </c>
    </row>
    <row r="62" spans="1:8" ht="15.75" customHeight="1">
      <c r="A62" s="344"/>
      <c r="B62" s="344"/>
      <c r="C62" s="343" t="s">
        <v>117</v>
      </c>
      <c r="D62" s="343"/>
      <c r="E62" s="343"/>
      <c r="F62" s="343"/>
      <c r="G62" s="46">
        <f>SUM(G52:G61)</f>
        <v>23104</v>
      </c>
      <c r="H62" s="46">
        <f>SUM(H52:H61)</f>
        <v>0</v>
      </c>
    </row>
    <row r="63" spans="1:8" ht="38.25">
      <c r="A63" s="344" t="s">
        <v>143</v>
      </c>
      <c r="B63" s="344" t="s">
        <v>229</v>
      </c>
      <c r="C63" s="272" t="s">
        <v>376</v>
      </c>
      <c r="D63" s="134">
        <v>750</v>
      </c>
      <c r="E63" s="134">
        <v>75095</v>
      </c>
      <c r="F63" s="134">
        <v>4210</v>
      </c>
      <c r="G63" s="135">
        <v>800</v>
      </c>
      <c r="H63" s="136">
        <v>0</v>
      </c>
    </row>
    <row r="64" spans="1:8" ht="25.5">
      <c r="A64" s="344"/>
      <c r="B64" s="344"/>
      <c r="C64" s="263" t="s">
        <v>377</v>
      </c>
      <c r="D64" s="150">
        <v>750</v>
      </c>
      <c r="E64" s="150">
        <v>75095</v>
      </c>
      <c r="F64" s="150">
        <v>4210</v>
      </c>
      <c r="G64" s="108">
        <v>500</v>
      </c>
      <c r="H64" s="146">
        <v>0</v>
      </c>
    </row>
    <row r="65" spans="1:8" ht="19.5" customHeight="1">
      <c r="A65" s="344"/>
      <c r="B65" s="344"/>
      <c r="C65" s="263" t="s">
        <v>378</v>
      </c>
      <c r="D65" s="150">
        <v>750</v>
      </c>
      <c r="E65" s="150">
        <v>75095</v>
      </c>
      <c r="F65" s="150">
        <v>4210</v>
      </c>
      <c r="G65" s="108">
        <v>300</v>
      </c>
      <c r="H65" s="146">
        <v>0</v>
      </c>
    </row>
    <row r="66" spans="1:8" ht="12.75">
      <c r="A66" s="344"/>
      <c r="B66" s="344"/>
      <c r="C66" s="357" t="s">
        <v>379</v>
      </c>
      <c r="D66" s="150">
        <v>750</v>
      </c>
      <c r="E66" s="150">
        <v>75095</v>
      </c>
      <c r="F66" s="150">
        <v>4210</v>
      </c>
      <c r="G66" s="108">
        <v>800</v>
      </c>
      <c r="H66" s="146">
        <v>0</v>
      </c>
    </row>
    <row r="67" spans="1:8" ht="12.75">
      <c r="A67" s="344"/>
      <c r="B67" s="344"/>
      <c r="C67" s="339"/>
      <c r="D67" s="18">
        <v>750</v>
      </c>
      <c r="E67" s="18">
        <v>75095</v>
      </c>
      <c r="F67" s="150">
        <v>4300</v>
      </c>
      <c r="G67" s="108">
        <v>200</v>
      </c>
      <c r="H67" s="146">
        <v>0</v>
      </c>
    </row>
    <row r="68" spans="1:8" ht="15.75" customHeight="1">
      <c r="A68" s="344"/>
      <c r="B68" s="344"/>
      <c r="C68" s="261" t="s">
        <v>363</v>
      </c>
      <c r="D68" s="16">
        <v>750</v>
      </c>
      <c r="E68" s="16">
        <v>75095</v>
      </c>
      <c r="F68" s="18">
        <v>4210</v>
      </c>
      <c r="G68" s="78">
        <v>11221</v>
      </c>
      <c r="H68" s="126">
        <v>0</v>
      </c>
    </row>
    <row r="69" spans="1:8" ht="16.5" customHeight="1">
      <c r="A69" s="344"/>
      <c r="B69" s="344"/>
      <c r="C69" s="343" t="s">
        <v>117</v>
      </c>
      <c r="D69" s="343"/>
      <c r="E69" s="343"/>
      <c r="F69" s="343"/>
      <c r="G69" s="46">
        <f>SUM(G63:G68)</f>
        <v>13821</v>
      </c>
      <c r="H69" s="46">
        <f>SUM(H63:H68)</f>
        <v>0</v>
      </c>
    </row>
    <row r="70" spans="1:8" ht="17.25" customHeight="1">
      <c r="A70" s="351" t="s">
        <v>144</v>
      </c>
      <c r="B70" s="351" t="s">
        <v>230</v>
      </c>
      <c r="C70" s="272" t="s">
        <v>380</v>
      </c>
      <c r="D70" s="140">
        <v>750</v>
      </c>
      <c r="E70" s="140">
        <v>75095</v>
      </c>
      <c r="F70" s="140">
        <v>4210</v>
      </c>
      <c r="G70" s="271">
        <v>1000</v>
      </c>
      <c r="H70" s="271">
        <v>0</v>
      </c>
    </row>
    <row r="71" spans="1:8" ht="19.5" customHeight="1">
      <c r="A71" s="352"/>
      <c r="B71" s="352"/>
      <c r="C71" s="251" t="s">
        <v>329</v>
      </c>
      <c r="D71" s="29">
        <v>750</v>
      </c>
      <c r="E71" s="29">
        <v>75095</v>
      </c>
      <c r="F71" s="29">
        <v>4210</v>
      </c>
      <c r="G71" s="19">
        <v>300</v>
      </c>
      <c r="H71" s="19">
        <v>0</v>
      </c>
    </row>
    <row r="72" spans="1:8" ht="15.75" customHeight="1">
      <c r="A72" s="352"/>
      <c r="B72" s="352"/>
      <c r="C72" s="251" t="s">
        <v>350</v>
      </c>
      <c r="D72" s="249">
        <v>750</v>
      </c>
      <c r="E72" s="249">
        <v>75095</v>
      </c>
      <c r="F72" s="249">
        <v>4210</v>
      </c>
      <c r="G72" s="78">
        <v>1260</v>
      </c>
      <c r="H72" s="126">
        <v>0</v>
      </c>
    </row>
    <row r="73" spans="1:8" ht="17.25" customHeight="1">
      <c r="A73" s="352"/>
      <c r="B73" s="352"/>
      <c r="C73" s="251" t="s">
        <v>381</v>
      </c>
      <c r="D73" s="249">
        <v>750</v>
      </c>
      <c r="E73" s="249">
        <v>75095</v>
      </c>
      <c r="F73" s="150">
        <v>4210</v>
      </c>
      <c r="G73" s="108">
        <v>1209</v>
      </c>
      <c r="H73" s="146">
        <v>0</v>
      </c>
    </row>
    <row r="74" spans="1:8" ht="15.75" customHeight="1">
      <c r="A74" s="352"/>
      <c r="B74" s="352"/>
      <c r="C74" s="251" t="s">
        <v>382</v>
      </c>
      <c r="D74" s="18">
        <v>600</v>
      </c>
      <c r="E74" s="18">
        <v>60016</v>
      </c>
      <c r="F74" s="150">
        <v>4270</v>
      </c>
      <c r="G74" s="108">
        <v>5000</v>
      </c>
      <c r="H74" s="146">
        <v>0</v>
      </c>
    </row>
    <row r="75" spans="1:8" ht="15.75" customHeight="1">
      <c r="A75" s="352"/>
      <c r="B75" s="352"/>
      <c r="C75" s="251" t="s">
        <v>383</v>
      </c>
      <c r="D75" s="18">
        <v>600</v>
      </c>
      <c r="E75" s="18">
        <v>60016</v>
      </c>
      <c r="F75" s="150">
        <v>4270</v>
      </c>
      <c r="G75" s="108">
        <v>5000</v>
      </c>
      <c r="H75" s="146">
        <v>0</v>
      </c>
    </row>
    <row r="76" spans="1:8" ht="14.25" customHeight="1">
      <c r="A76" s="352"/>
      <c r="B76" s="352"/>
      <c r="C76" s="251" t="s">
        <v>384</v>
      </c>
      <c r="D76" s="18">
        <v>600</v>
      </c>
      <c r="E76" s="18">
        <v>60016</v>
      </c>
      <c r="F76" s="150">
        <v>4270</v>
      </c>
      <c r="G76" s="108">
        <v>10000</v>
      </c>
      <c r="H76" s="146">
        <v>0</v>
      </c>
    </row>
    <row r="77" spans="1:8" ht="12.75">
      <c r="A77" s="352"/>
      <c r="B77" s="352"/>
      <c r="C77" s="337" t="s">
        <v>222</v>
      </c>
      <c r="D77" s="345">
        <v>750</v>
      </c>
      <c r="E77" s="345">
        <v>75095</v>
      </c>
      <c r="F77" s="150">
        <v>4210</v>
      </c>
      <c r="G77" s="108">
        <v>1200</v>
      </c>
      <c r="H77" s="146">
        <v>0</v>
      </c>
    </row>
    <row r="78" spans="1:8" ht="12.75">
      <c r="A78" s="352"/>
      <c r="B78" s="352"/>
      <c r="C78" s="358"/>
      <c r="D78" s="353"/>
      <c r="E78" s="353"/>
      <c r="F78" s="18">
        <v>4300</v>
      </c>
      <c r="G78" s="78">
        <v>300</v>
      </c>
      <c r="H78" s="126">
        <v>0</v>
      </c>
    </row>
    <row r="79" spans="1:8" ht="17.25" customHeight="1">
      <c r="A79" s="353"/>
      <c r="B79" s="353"/>
      <c r="C79" s="343" t="s">
        <v>117</v>
      </c>
      <c r="D79" s="343"/>
      <c r="E79" s="343"/>
      <c r="F79" s="343"/>
      <c r="G79" s="46">
        <f>SUM(G70:G78)</f>
        <v>25269</v>
      </c>
      <c r="H79" s="46">
        <f>SUM(H70:H78)</f>
        <v>0</v>
      </c>
    </row>
    <row r="80" spans="1:8" ht="12.75" customHeight="1">
      <c r="A80" s="344" t="s">
        <v>145</v>
      </c>
      <c r="B80" s="344" t="s">
        <v>231</v>
      </c>
      <c r="C80" s="349" t="s">
        <v>328</v>
      </c>
      <c r="D80" s="350">
        <v>750</v>
      </c>
      <c r="E80" s="350">
        <v>75095</v>
      </c>
      <c r="F80" s="16">
        <v>4210</v>
      </c>
      <c r="G80" s="127">
        <v>1000</v>
      </c>
      <c r="H80" s="128">
        <v>0</v>
      </c>
    </row>
    <row r="81" spans="1:8" ht="12.75">
      <c r="A81" s="344"/>
      <c r="B81" s="344"/>
      <c r="C81" s="349"/>
      <c r="D81" s="350"/>
      <c r="E81" s="350"/>
      <c r="F81" s="16">
        <v>4300</v>
      </c>
      <c r="G81" s="127">
        <v>200</v>
      </c>
      <c r="H81" s="128">
        <v>0</v>
      </c>
    </row>
    <row r="82" spans="1:8" ht="12.75">
      <c r="A82" s="344"/>
      <c r="B82" s="344"/>
      <c r="C82" s="337" t="s">
        <v>222</v>
      </c>
      <c r="D82" s="345">
        <v>750</v>
      </c>
      <c r="E82" s="345">
        <v>75095</v>
      </c>
      <c r="F82" s="18">
        <v>4210</v>
      </c>
      <c r="G82" s="78">
        <v>2700</v>
      </c>
      <c r="H82" s="126">
        <v>0</v>
      </c>
    </row>
    <row r="83" spans="1:8" ht="12.75">
      <c r="A83" s="344"/>
      <c r="B83" s="344"/>
      <c r="C83" s="339"/>
      <c r="D83" s="346"/>
      <c r="E83" s="346"/>
      <c r="F83" s="16">
        <v>4300</v>
      </c>
      <c r="G83" s="127">
        <v>235</v>
      </c>
      <c r="H83" s="128">
        <v>0</v>
      </c>
    </row>
    <row r="84" spans="1:8" ht="12.75">
      <c r="A84" s="344"/>
      <c r="B84" s="344"/>
      <c r="C84" s="265" t="s">
        <v>386</v>
      </c>
      <c r="D84" s="259">
        <v>600</v>
      </c>
      <c r="E84" s="259">
        <v>60016</v>
      </c>
      <c r="F84" s="16">
        <v>4210</v>
      </c>
      <c r="G84" s="127">
        <v>2000</v>
      </c>
      <c r="H84" s="128">
        <v>0</v>
      </c>
    </row>
    <row r="85" spans="1:8" ht="14.25" customHeight="1">
      <c r="A85" s="344"/>
      <c r="B85" s="344"/>
      <c r="C85" s="261" t="s">
        <v>385</v>
      </c>
      <c r="D85" s="16">
        <v>600</v>
      </c>
      <c r="E85" s="16">
        <v>60016</v>
      </c>
      <c r="F85" s="16">
        <v>6050</v>
      </c>
      <c r="G85" s="127">
        <v>9000</v>
      </c>
      <c r="H85" s="128">
        <v>9000</v>
      </c>
    </row>
    <row r="86" spans="1:8" ht="12.75">
      <c r="A86" s="344"/>
      <c r="B86" s="344"/>
      <c r="C86" s="129" t="s">
        <v>341</v>
      </c>
      <c r="D86" s="137">
        <v>600</v>
      </c>
      <c r="E86" s="137">
        <v>60016</v>
      </c>
      <c r="F86" s="137">
        <v>6050</v>
      </c>
      <c r="G86" s="138">
        <v>9000</v>
      </c>
      <c r="H86" s="139">
        <v>9000</v>
      </c>
    </row>
    <row r="87" spans="1:8" ht="16.5" customHeight="1">
      <c r="A87" s="344"/>
      <c r="B87" s="344"/>
      <c r="C87" s="343" t="s">
        <v>117</v>
      </c>
      <c r="D87" s="343"/>
      <c r="E87" s="343"/>
      <c r="F87" s="343"/>
      <c r="G87" s="46">
        <f>SUM(G80:G86)</f>
        <v>24135</v>
      </c>
      <c r="H87" s="46">
        <f>SUM(H80:H86)</f>
        <v>18000</v>
      </c>
    </row>
    <row r="88" spans="1:8" ht="15.75" customHeight="1">
      <c r="A88" s="344" t="s">
        <v>146</v>
      </c>
      <c r="B88" s="344" t="s">
        <v>232</v>
      </c>
      <c r="C88" s="261" t="s">
        <v>387</v>
      </c>
      <c r="D88" s="44">
        <v>750</v>
      </c>
      <c r="E88" s="44">
        <v>75095</v>
      </c>
      <c r="F88" s="44">
        <v>4170</v>
      </c>
      <c r="G88" s="127">
        <v>1880</v>
      </c>
      <c r="H88" s="128">
        <v>0</v>
      </c>
    </row>
    <row r="89" spans="1:8" ht="25.5">
      <c r="A89" s="344"/>
      <c r="B89" s="344"/>
      <c r="C89" s="29" t="s">
        <v>366</v>
      </c>
      <c r="D89" s="18">
        <v>750</v>
      </c>
      <c r="E89" s="18">
        <v>75095</v>
      </c>
      <c r="F89" s="18">
        <v>4210</v>
      </c>
      <c r="G89" s="78">
        <v>1400</v>
      </c>
      <c r="H89" s="126">
        <v>0</v>
      </c>
    </row>
    <row r="90" spans="1:8" ht="12.75">
      <c r="A90" s="344"/>
      <c r="B90" s="344"/>
      <c r="C90" s="261" t="s">
        <v>388</v>
      </c>
      <c r="D90" s="44">
        <v>750</v>
      </c>
      <c r="E90" s="44">
        <v>75095</v>
      </c>
      <c r="F90" s="44">
        <v>4170</v>
      </c>
      <c r="G90" s="127">
        <v>235</v>
      </c>
      <c r="H90" s="128">
        <v>0</v>
      </c>
    </row>
    <row r="91" spans="1:8" ht="16.5" customHeight="1">
      <c r="A91" s="344"/>
      <c r="B91" s="344"/>
      <c r="C91" s="261" t="s">
        <v>389</v>
      </c>
      <c r="D91" s="16">
        <v>900</v>
      </c>
      <c r="E91" s="16">
        <v>90015</v>
      </c>
      <c r="F91" s="16">
        <v>4210</v>
      </c>
      <c r="G91" s="127">
        <v>3500</v>
      </c>
      <c r="H91" s="128">
        <v>0</v>
      </c>
    </row>
    <row r="92" spans="1:8" ht="14.25" customHeight="1">
      <c r="A92" s="344"/>
      <c r="B92" s="344"/>
      <c r="C92" s="27" t="s">
        <v>222</v>
      </c>
      <c r="D92" s="16">
        <v>750</v>
      </c>
      <c r="E92" s="16">
        <v>75095</v>
      </c>
      <c r="F92" s="16">
        <v>4210</v>
      </c>
      <c r="G92" s="127">
        <v>800</v>
      </c>
      <c r="H92" s="128">
        <v>0</v>
      </c>
    </row>
    <row r="93" spans="1:8" ht="14.25" customHeight="1">
      <c r="A93" s="344"/>
      <c r="B93" s="344"/>
      <c r="C93" s="261" t="s">
        <v>347</v>
      </c>
      <c r="D93" s="16">
        <v>600</v>
      </c>
      <c r="E93" s="16">
        <v>60016</v>
      </c>
      <c r="F93" s="16">
        <v>6050</v>
      </c>
      <c r="G93" s="127">
        <v>6883</v>
      </c>
      <c r="H93" s="128">
        <v>6883</v>
      </c>
    </row>
    <row r="94" spans="1:8" ht="17.25" customHeight="1">
      <c r="A94" s="344"/>
      <c r="B94" s="344"/>
      <c r="C94" s="343" t="s">
        <v>117</v>
      </c>
      <c r="D94" s="343"/>
      <c r="E94" s="343"/>
      <c r="F94" s="343"/>
      <c r="G94" s="46">
        <f>SUM(G88:G93)</f>
        <v>14698</v>
      </c>
      <c r="H94" s="46">
        <f>SUM(H88:H93)</f>
        <v>6883</v>
      </c>
    </row>
    <row r="95" spans="1:8" ht="12.75">
      <c r="A95" s="351" t="s">
        <v>233</v>
      </c>
      <c r="B95" s="351" t="s">
        <v>234</v>
      </c>
      <c r="C95" s="272" t="s">
        <v>390</v>
      </c>
      <c r="D95" s="140">
        <v>600</v>
      </c>
      <c r="E95" s="140">
        <v>60016</v>
      </c>
      <c r="F95" s="140">
        <v>6050</v>
      </c>
      <c r="G95" s="271">
        <v>10552</v>
      </c>
      <c r="H95" s="271">
        <v>10552</v>
      </c>
    </row>
    <row r="96" spans="1:8" ht="17.25" customHeight="1">
      <c r="A96" s="352"/>
      <c r="B96" s="352"/>
      <c r="C96" s="262" t="s">
        <v>391</v>
      </c>
      <c r="D96" s="137">
        <v>750</v>
      </c>
      <c r="E96" s="137">
        <v>75095</v>
      </c>
      <c r="F96" s="137">
        <v>4210</v>
      </c>
      <c r="G96" s="138">
        <v>1000</v>
      </c>
      <c r="H96" s="139">
        <v>0</v>
      </c>
    </row>
    <row r="97" spans="1:9" ht="18.75" customHeight="1">
      <c r="A97" s="353"/>
      <c r="B97" s="353"/>
      <c r="C97" s="343" t="s">
        <v>117</v>
      </c>
      <c r="D97" s="343"/>
      <c r="E97" s="343"/>
      <c r="F97" s="343"/>
      <c r="G97" s="46">
        <f>SUM(G95:G96)</f>
        <v>11552</v>
      </c>
      <c r="H97" s="46">
        <f>SUM(H95:H96)</f>
        <v>10552</v>
      </c>
      <c r="I97" s="151"/>
    </row>
    <row r="98" spans="1:8" ht="12.75" customHeight="1">
      <c r="A98" s="344" t="s">
        <v>235</v>
      </c>
      <c r="B98" s="344" t="s">
        <v>236</v>
      </c>
      <c r="C98" s="348" t="s">
        <v>392</v>
      </c>
      <c r="D98" s="350">
        <v>750</v>
      </c>
      <c r="E98" s="350">
        <v>75095</v>
      </c>
      <c r="F98" s="18">
        <v>4170</v>
      </c>
      <c r="G98" s="78">
        <v>600</v>
      </c>
      <c r="H98" s="126">
        <v>0</v>
      </c>
    </row>
    <row r="99" spans="1:8" ht="12.75">
      <c r="A99" s="344"/>
      <c r="B99" s="344"/>
      <c r="C99" s="349"/>
      <c r="D99" s="350"/>
      <c r="E99" s="350"/>
      <c r="F99" s="152">
        <v>4210</v>
      </c>
      <c r="G99" s="78">
        <v>918</v>
      </c>
      <c r="H99" s="126">
        <v>0</v>
      </c>
    </row>
    <row r="100" spans="1:8" ht="14.25" customHeight="1">
      <c r="A100" s="344"/>
      <c r="B100" s="344"/>
      <c r="C100" s="29" t="s">
        <v>227</v>
      </c>
      <c r="D100" s="18">
        <v>750</v>
      </c>
      <c r="E100" s="18">
        <v>75095</v>
      </c>
      <c r="F100" s="16">
        <v>4210</v>
      </c>
      <c r="G100" s="127">
        <v>2500</v>
      </c>
      <c r="H100" s="128">
        <v>0</v>
      </c>
    </row>
    <row r="101" spans="1:8" ht="15" customHeight="1">
      <c r="A101" s="344"/>
      <c r="B101" s="344"/>
      <c r="C101" s="251" t="s">
        <v>393</v>
      </c>
      <c r="D101" s="18">
        <v>750</v>
      </c>
      <c r="E101" s="18">
        <v>75095</v>
      </c>
      <c r="F101" s="16">
        <v>4210</v>
      </c>
      <c r="G101" s="127">
        <v>2500</v>
      </c>
      <c r="H101" s="128">
        <v>0</v>
      </c>
    </row>
    <row r="102" spans="1:8" ht="12.75">
      <c r="A102" s="344"/>
      <c r="B102" s="344"/>
      <c r="C102" s="261" t="s">
        <v>396</v>
      </c>
      <c r="D102" s="44">
        <v>900</v>
      </c>
      <c r="E102" s="44">
        <v>90015</v>
      </c>
      <c r="F102" s="16">
        <v>4210</v>
      </c>
      <c r="G102" s="127">
        <v>600</v>
      </c>
      <c r="H102" s="128">
        <v>0</v>
      </c>
    </row>
    <row r="103" spans="1:8" ht="25.5">
      <c r="A103" s="344"/>
      <c r="B103" s="344"/>
      <c r="C103" s="261" t="s">
        <v>395</v>
      </c>
      <c r="D103" s="44">
        <v>754</v>
      </c>
      <c r="E103" s="44">
        <v>75412</v>
      </c>
      <c r="F103" s="16">
        <v>4210</v>
      </c>
      <c r="G103" s="127">
        <v>500</v>
      </c>
      <c r="H103" s="128">
        <v>0</v>
      </c>
    </row>
    <row r="104" spans="1:8" ht="12.75">
      <c r="A104" s="344"/>
      <c r="B104" s="344"/>
      <c r="C104" s="262" t="s">
        <v>394</v>
      </c>
      <c r="D104" s="137">
        <v>600</v>
      </c>
      <c r="E104" s="137">
        <v>60016</v>
      </c>
      <c r="F104" s="153">
        <v>6050</v>
      </c>
      <c r="G104" s="149">
        <v>23427</v>
      </c>
      <c r="H104" s="139">
        <v>23427</v>
      </c>
    </row>
    <row r="105" spans="1:8" ht="15.75" customHeight="1">
      <c r="A105" s="344"/>
      <c r="B105" s="344"/>
      <c r="C105" s="343" t="s">
        <v>117</v>
      </c>
      <c r="D105" s="343"/>
      <c r="E105" s="343"/>
      <c r="F105" s="343"/>
      <c r="G105" s="46">
        <f>SUM(G98:G104)</f>
        <v>31045</v>
      </c>
      <c r="H105" s="46">
        <f>SUM(H98:H104)</f>
        <v>23427</v>
      </c>
    </row>
    <row r="106" spans="1:8" ht="15" customHeight="1">
      <c r="A106" s="344" t="s">
        <v>237</v>
      </c>
      <c r="B106" s="344" t="s">
        <v>238</v>
      </c>
      <c r="C106" s="293" t="s">
        <v>397</v>
      </c>
      <c r="D106" s="292">
        <v>750</v>
      </c>
      <c r="E106" s="292">
        <v>75095</v>
      </c>
      <c r="F106" s="134">
        <v>4210</v>
      </c>
      <c r="G106" s="135">
        <v>1000</v>
      </c>
      <c r="H106" s="136">
        <v>0</v>
      </c>
    </row>
    <row r="107" spans="1:8" ht="25.5">
      <c r="A107" s="344"/>
      <c r="B107" s="344"/>
      <c r="C107" s="251" t="s">
        <v>398</v>
      </c>
      <c r="D107" s="18">
        <v>600</v>
      </c>
      <c r="E107" s="18">
        <v>60016</v>
      </c>
      <c r="F107" s="18">
        <v>6050</v>
      </c>
      <c r="G107" s="78">
        <v>17500</v>
      </c>
      <c r="H107" s="126">
        <v>17500</v>
      </c>
    </row>
    <row r="108" spans="1:8" ht="16.5" customHeight="1">
      <c r="A108" s="344"/>
      <c r="B108" s="344"/>
      <c r="C108" s="261" t="s">
        <v>346</v>
      </c>
      <c r="D108" s="44">
        <v>600</v>
      </c>
      <c r="E108" s="44">
        <v>60016</v>
      </c>
      <c r="F108" s="18">
        <v>6050</v>
      </c>
      <c r="G108" s="78">
        <v>2108</v>
      </c>
      <c r="H108" s="126">
        <v>2108</v>
      </c>
    </row>
    <row r="109" spans="1:8" ht="12.75">
      <c r="A109" s="344"/>
      <c r="B109" s="344"/>
      <c r="C109" s="357" t="s">
        <v>366</v>
      </c>
      <c r="D109" s="360">
        <v>750</v>
      </c>
      <c r="E109" s="360">
        <v>75095</v>
      </c>
      <c r="F109" s="18">
        <v>4170</v>
      </c>
      <c r="G109" s="78">
        <v>500</v>
      </c>
      <c r="H109" s="126"/>
    </row>
    <row r="110" spans="1:8" ht="12.75" customHeight="1">
      <c r="A110" s="344"/>
      <c r="B110" s="344"/>
      <c r="C110" s="338"/>
      <c r="D110" s="352"/>
      <c r="E110" s="352"/>
      <c r="F110" s="18">
        <v>4210</v>
      </c>
      <c r="G110" s="78">
        <v>300</v>
      </c>
      <c r="H110" s="126">
        <v>0</v>
      </c>
    </row>
    <row r="111" spans="1:8" ht="12.75">
      <c r="A111" s="344"/>
      <c r="B111" s="344"/>
      <c r="C111" s="358"/>
      <c r="D111" s="353"/>
      <c r="E111" s="353"/>
      <c r="F111" s="18">
        <v>4300</v>
      </c>
      <c r="G111" s="78">
        <v>200</v>
      </c>
      <c r="H111" s="126">
        <v>0</v>
      </c>
    </row>
    <row r="112" spans="1:8" ht="16.5" customHeight="1">
      <c r="A112" s="344"/>
      <c r="B112" s="344"/>
      <c r="C112" s="343" t="s">
        <v>117</v>
      </c>
      <c r="D112" s="343"/>
      <c r="E112" s="343"/>
      <c r="F112" s="343"/>
      <c r="G112" s="46">
        <f>SUM(G106:G111)</f>
        <v>21608</v>
      </c>
      <c r="H112" s="46">
        <f>SUM(H106:H111)</f>
        <v>19608</v>
      </c>
    </row>
    <row r="113" spans="1:8" ht="12.75" customHeight="1">
      <c r="A113" s="344" t="s">
        <v>239</v>
      </c>
      <c r="B113" s="344" t="s">
        <v>240</v>
      </c>
      <c r="C113" s="362" t="s">
        <v>328</v>
      </c>
      <c r="D113" s="364">
        <v>750</v>
      </c>
      <c r="E113" s="364">
        <v>75095</v>
      </c>
      <c r="F113" s="134">
        <v>4210</v>
      </c>
      <c r="G113" s="135">
        <v>1300</v>
      </c>
      <c r="H113" s="136">
        <v>0</v>
      </c>
    </row>
    <row r="114" spans="1:8" ht="12.75">
      <c r="A114" s="344"/>
      <c r="B114" s="344"/>
      <c r="C114" s="363"/>
      <c r="D114" s="364"/>
      <c r="E114" s="364"/>
      <c r="F114" s="18">
        <v>4300</v>
      </c>
      <c r="G114" s="78">
        <v>200</v>
      </c>
      <c r="H114" s="146">
        <v>0</v>
      </c>
    </row>
    <row r="115" spans="1:8" ht="16.5" customHeight="1">
      <c r="A115" s="344"/>
      <c r="B115" s="344"/>
      <c r="C115" s="262" t="s">
        <v>347</v>
      </c>
      <c r="D115" s="137">
        <v>600</v>
      </c>
      <c r="E115" s="137">
        <v>60016</v>
      </c>
      <c r="F115" s="137">
        <v>6050</v>
      </c>
      <c r="G115" s="138">
        <v>16808</v>
      </c>
      <c r="H115" s="139">
        <v>16808</v>
      </c>
    </row>
    <row r="116" spans="1:8" ht="17.25" customHeight="1">
      <c r="A116" s="344"/>
      <c r="B116" s="344"/>
      <c r="C116" s="343" t="s">
        <v>117</v>
      </c>
      <c r="D116" s="343"/>
      <c r="E116" s="343"/>
      <c r="F116" s="343"/>
      <c r="G116" s="46">
        <f>SUM(G113:G115)</f>
        <v>18308</v>
      </c>
      <c r="H116" s="46">
        <f>SUM(H113:H115)</f>
        <v>16808</v>
      </c>
    </row>
    <row r="117" spans="1:8" ht="20.25" customHeight="1">
      <c r="A117" s="344" t="s">
        <v>241</v>
      </c>
      <c r="B117" s="344" t="s">
        <v>242</v>
      </c>
      <c r="C117" s="365" t="s">
        <v>399</v>
      </c>
      <c r="D117" s="340">
        <v>750</v>
      </c>
      <c r="E117" s="340">
        <v>75095</v>
      </c>
      <c r="F117" s="134">
        <v>4210</v>
      </c>
      <c r="G117" s="135">
        <v>1600</v>
      </c>
      <c r="H117" s="136">
        <v>0</v>
      </c>
    </row>
    <row r="118" spans="1:8" ht="20.25" customHeight="1">
      <c r="A118" s="344"/>
      <c r="B118" s="344"/>
      <c r="C118" s="339"/>
      <c r="D118" s="346"/>
      <c r="E118" s="346"/>
      <c r="F118" s="150">
        <v>4300</v>
      </c>
      <c r="G118" s="108">
        <v>200</v>
      </c>
      <c r="H118" s="146">
        <v>0</v>
      </c>
    </row>
    <row r="119" spans="1:8" ht="12.75">
      <c r="A119" s="344"/>
      <c r="B119" s="344"/>
      <c r="C119" s="357" t="s">
        <v>222</v>
      </c>
      <c r="D119" s="345">
        <v>750</v>
      </c>
      <c r="E119" s="345">
        <v>75095</v>
      </c>
      <c r="F119" s="150">
        <v>4210</v>
      </c>
      <c r="G119" s="108">
        <v>4000</v>
      </c>
      <c r="H119" s="146">
        <v>0</v>
      </c>
    </row>
    <row r="120" spans="1:8" ht="12.75">
      <c r="A120" s="344"/>
      <c r="B120" s="344"/>
      <c r="C120" s="339"/>
      <c r="D120" s="346"/>
      <c r="E120" s="346"/>
      <c r="F120" s="18">
        <v>4300</v>
      </c>
      <c r="G120" s="78">
        <v>1000</v>
      </c>
      <c r="H120" s="126">
        <v>0</v>
      </c>
    </row>
    <row r="121" spans="1:8" ht="15.75" customHeight="1">
      <c r="A121" s="344"/>
      <c r="B121" s="344"/>
      <c r="C121" s="262" t="s">
        <v>250</v>
      </c>
      <c r="D121" s="137">
        <v>926</v>
      </c>
      <c r="E121" s="137">
        <v>92695</v>
      </c>
      <c r="F121" s="130">
        <v>6050</v>
      </c>
      <c r="G121" s="138">
        <v>12488</v>
      </c>
      <c r="H121" s="139">
        <v>12488</v>
      </c>
    </row>
    <row r="122" spans="1:8" ht="15.75" customHeight="1">
      <c r="A122" s="344"/>
      <c r="B122" s="344"/>
      <c r="C122" s="343" t="s">
        <v>117</v>
      </c>
      <c r="D122" s="343"/>
      <c r="E122" s="343"/>
      <c r="F122" s="343"/>
      <c r="G122" s="46">
        <f>SUM(G117:G121)</f>
        <v>19288</v>
      </c>
      <c r="H122" s="46">
        <f>SUM(H117:H121)</f>
        <v>12488</v>
      </c>
    </row>
    <row r="123" spans="1:8" ht="0.75" customHeight="1" hidden="1">
      <c r="A123" s="154"/>
      <c r="B123" s="154"/>
      <c r="C123" s="155"/>
      <c r="D123" s="154"/>
      <c r="E123" s="154"/>
      <c r="F123" s="154"/>
      <c r="G123" s="156"/>
      <c r="H123" s="157"/>
    </row>
    <row r="124" spans="1:8" ht="12.75" hidden="1">
      <c r="A124" s="154"/>
      <c r="B124" s="154"/>
      <c r="C124" s="155"/>
      <c r="D124" s="154"/>
      <c r="E124" s="154"/>
      <c r="F124" s="154"/>
      <c r="G124" s="156"/>
      <c r="H124" s="157"/>
    </row>
    <row r="125" spans="1:8" ht="25.5">
      <c r="A125" s="344" t="s">
        <v>243</v>
      </c>
      <c r="B125" s="344" t="s">
        <v>244</v>
      </c>
      <c r="C125" s="272" t="s">
        <v>400</v>
      </c>
      <c r="D125" s="134">
        <v>600</v>
      </c>
      <c r="E125" s="134">
        <v>60016</v>
      </c>
      <c r="F125" s="134">
        <v>6050</v>
      </c>
      <c r="G125" s="135">
        <v>20000</v>
      </c>
      <c r="H125" s="136">
        <v>20000</v>
      </c>
    </row>
    <row r="126" spans="1:8" ht="12.75" customHeight="1">
      <c r="A126" s="344"/>
      <c r="B126" s="344"/>
      <c r="C126" s="348" t="s">
        <v>401</v>
      </c>
      <c r="D126" s="350">
        <v>750</v>
      </c>
      <c r="E126" s="350">
        <v>75095</v>
      </c>
      <c r="F126" s="18">
        <v>4170</v>
      </c>
      <c r="G126" s="78">
        <v>1000</v>
      </c>
      <c r="H126" s="126">
        <v>0</v>
      </c>
    </row>
    <row r="127" spans="1:8" ht="12.75">
      <c r="A127" s="344"/>
      <c r="B127" s="344"/>
      <c r="C127" s="349"/>
      <c r="D127" s="350"/>
      <c r="E127" s="350"/>
      <c r="F127" s="18">
        <v>4210</v>
      </c>
      <c r="G127" s="78">
        <v>523</v>
      </c>
      <c r="H127" s="126">
        <v>0</v>
      </c>
    </row>
    <row r="128" spans="1:8" ht="16.5" customHeight="1">
      <c r="A128" s="344"/>
      <c r="B128" s="344"/>
      <c r="C128" s="251" t="s">
        <v>348</v>
      </c>
      <c r="D128" s="18">
        <v>750</v>
      </c>
      <c r="E128" s="18">
        <v>75095</v>
      </c>
      <c r="F128" s="18">
        <v>4210</v>
      </c>
      <c r="G128" s="78">
        <v>5000</v>
      </c>
      <c r="H128" s="126">
        <v>0</v>
      </c>
    </row>
    <row r="129" spans="1:8" ht="15.75" customHeight="1">
      <c r="A129" s="344"/>
      <c r="B129" s="344"/>
      <c r="C129" s="29" t="s">
        <v>245</v>
      </c>
      <c r="D129" s="18">
        <v>750</v>
      </c>
      <c r="E129" s="18">
        <v>75095</v>
      </c>
      <c r="F129" s="18">
        <v>4210</v>
      </c>
      <c r="G129" s="78">
        <v>800</v>
      </c>
      <c r="H129" s="126">
        <v>0</v>
      </c>
    </row>
    <row r="130" spans="1:8" ht="17.25" customHeight="1">
      <c r="A130" s="344"/>
      <c r="B130" s="344"/>
      <c r="C130" s="251" t="s">
        <v>402</v>
      </c>
      <c r="D130" s="18">
        <v>754</v>
      </c>
      <c r="E130" s="18">
        <v>75412</v>
      </c>
      <c r="F130" s="18">
        <v>4210</v>
      </c>
      <c r="G130" s="78">
        <v>1000</v>
      </c>
      <c r="H130" s="126">
        <v>0</v>
      </c>
    </row>
    <row r="131" spans="1:8" ht="25.5">
      <c r="A131" s="344"/>
      <c r="B131" s="344"/>
      <c r="C131" s="263" t="s">
        <v>403</v>
      </c>
      <c r="D131" s="44">
        <v>750</v>
      </c>
      <c r="E131" s="44">
        <v>75095</v>
      </c>
      <c r="F131" s="44">
        <v>4300</v>
      </c>
      <c r="G131" s="127">
        <v>1500</v>
      </c>
      <c r="H131" s="128">
        <v>0</v>
      </c>
    </row>
    <row r="132" spans="1:8" ht="25.5">
      <c r="A132" s="344"/>
      <c r="B132" s="344"/>
      <c r="C132" s="263" t="s">
        <v>377</v>
      </c>
      <c r="D132" s="137">
        <v>750</v>
      </c>
      <c r="E132" s="137">
        <v>75095</v>
      </c>
      <c r="F132" s="137">
        <v>4210</v>
      </c>
      <c r="G132" s="138">
        <v>500</v>
      </c>
      <c r="H132" s="139">
        <v>0</v>
      </c>
    </row>
    <row r="133" spans="1:8" ht="17.25" customHeight="1">
      <c r="A133" s="344"/>
      <c r="B133" s="344"/>
      <c r="C133" s="343" t="s">
        <v>117</v>
      </c>
      <c r="D133" s="343"/>
      <c r="E133" s="343"/>
      <c r="F133" s="343"/>
      <c r="G133" s="46">
        <f>SUM(G123:G132)</f>
        <v>30323</v>
      </c>
      <c r="H133" s="46">
        <f>SUM(H123:H132)</f>
        <v>20000</v>
      </c>
    </row>
    <row r="134" spans="1:8" ht="12.75">
      <c r="A134" s="344" t="s">
        <v>246</v>
      </c>
      <c r="B134" s="344" t="s">
        <v>247</v>
      </c>
      <c r="C134" s="272" t="s">
        <v>405</v>
      </c>
      <c r="D134" s="134">
        <v>750</v>
      </c>
      <c r="E134" s="134">
        <v>75095</v>
      </c>
      <c r="F134" s="134">
        <v>4170</v>
      </c>
      <c r="G134" s="135">
        <v>120</v>
      </c>
      <c r="H134" s="136">
        <v>0</v>
      </c>
    </row>
    <row r="135" spans="1:8" ht="25.5">
      <c r="A135" s="344"/>
      <c r="B135" s="344"/>
      <c r="C135" s="265" t="s">
        <v>404</v>
      </c>
      <c r="D135" s="259">
        <v>600</v>
      </c>
      <c r="E135" s="259">
        <v>60016</v>
      </c>
      <c r="F135" s="259">
        <v>6050</v>
      </c>
      <c r="G135" s="274">
        <v>12979</v>
      </c>
      <c r="H135" s="273">
        <v>12979</v>
      </c>
    </row>
    <row r="136" spans="1:8" ht="16.5" customHeight="1">
      <c r="A136" s="344"/>
      <c r="B136" s="344"/>
      <c r="C136" s="262" t="s">
        <v>350</v>
      </c>
      <c r="D136" s="137">
        <v>750</v>
      </c>
      <c r="E136" s="137">
        <v>75095</v>
      </c>
      <c r="F136" s="137">
        <v>4210</v>
      </c>
      <c r="G136" s="138">
        <v>980</v>
      </c>
      <c r="H136" s="139">
        <v>0</v>
      </c>
    </row>
    <row r="137" spans="1:8" ht="17.25" customHeight="1">
      <c r="A137" s="344"/>
      <c r="B137" s="344"/>
      <c r="C137" s="343" t="s">
        <v>117</v>
      </c>
      <c r="D137" s="343"/>
      <c r="E137" s="343"/>
      <c r="F137" s="343"/>
      <c r="G137" s="46">
        <f>SUM(G134:G136)</f>
        <v>14079</v>
      </c>
      <c r="H137" s="46">
        <f>SUM(H134:H136)</f>
        <v>12979</v>
      </c>
    </row>
    <row r="138" spans="1:8" ht="17.25" customHeight="1">
      <c r="A138" s="344" t="s">
        <v>248</v>
      </c>
      <c r="B138" s="344" t="s">
        <v>249</v>
      </c>
      <c r="C138" s="272" t="s">
        <v>406</v>
      </c>
      <c r="D138" s="134">
        <v>926</v>
      </c>
      <c r="E138" s="134">
        <v>92695</v>
      </c>
      <c r="F138" s="134">
        <v>6050</v>
      </c>
      <c r="G138" s="135">
        <v>17295</v>
      </c>
      <c r="H138" s="136">
        <v>17295</v>
      </c>
    </row>
    <row r="139" spans="1:8" ht="12.75" customHeight="1">
      <c r="A139" s="344"/>
      <c r="B139" s="344"/>
      <c r="C139" s="348" t="s">
        <v>350</v>
      </c>
      <c r="D139" s="350">
        <v>750</v>
      </c>
      <c r="E139" s="350">
        <v>75095</v>
      </c>
      <c r="F139" s="18">
        <v>4210</v>
      </c>
      <c r="G139" s="78">
        <v>710</v>
      </c>
      <c r="H139" s="126">
        <v>0</v>
      </c>
    </row>
    <row r="140" spans="1:8" ht="12.75">
      <c r="A140" s="344"/>
      <c r="B140" s="344"/>
      <c r="C140" s="349"/>
      <c r="D140" s="350"/>
      <c r="E140" s="350"/>
      <c r="F140" s="249">
        <v>4300</v>
      </c>
      <c r="G140" s="78">
        <v>200</v>
      </c>
      <c r="H140" s="126">
        <v>0</v>
      </c>
    </row>
    <row r="141" spans="1:8" ht="15.75" customHeight="1">
      <c r="A141" s="344"/>
      <c r="B141" s="344"/>
      <c r="C141" s="343" t="s">
        <v>117</v>
      </c>
      <c r="D141" s="343"/>
      <c r="E141" s="343"/>
      <c r="F141" s="343"/>
      <c r="G141" s="46">
        <f>SUM(G138:G140)</f>
        <v>18205</v>
      </c>
      <c r="H141" s="46">
        <f>SUM(H138:H140)</f>
        <v>17295</v>
      </c>
    </row>
    <row r="142" spans="1:8" ht="16.5" customHeight="1">
      <c r="A142" s="344" t="s">
        <v>251</v>
      </c>
      <c r="B142" s="344" t="s">
        <v>252</v>
      </c>
      <c r="C142" s="272" t="s">
        <v>349</v>
      </c>
      <c r="D142" s="134">
        <v>600</v>
      </c>
      <c r="E142" s="134">
        <v>60016</v>
      </c>
      <c r="F142" s="134">
        <v>6050</v>
      </c>
      <c r="G142" s="135">
        <v>11590</v>
      </c>
      <c r="H142" s="136">
        <v>11590</v>
      </c>
    </row>
    <row r="143" spans="1:8" ht="15.75" customHeight="1">
      <c r="A143" s="344"/>
      <c r="B143" s="344"/>
      <c r="C143" s="129" t="s">
        <v>221</v>
      </c>
      <c r="D143" s="137">
        <v>750</v>
      </c>
      <c r="E143" s="137">
        <v>75095</v>
      </c>
      <c r="F143" s="137">
        <v>4210</v>
      </c>
      <c r="G143" s="138">
        <v>1200</v>
      </c>
      <c r="H143" s="139">
        <v>0</v>
      </c>
    </row>
    <row r="144" spans="1:8" ht="15.75" customHeight="1">
      <c r="A144" s="344"/>
      <c r="B144" s="344"/>
      <c r="C144" s="343" t="s">
        <v>117</v>
      </c>
      <c r="D144" s="343"/>
      <c r="E144" s="343"/>
      <c r="F144" s="343"/>
      <c r="G144" s="46">
        <f>SUM(G142:G143)</f>
        <v>12790</v>
      </c>
      <c r="H144" s="46">
        <f>SUM(H142:H143)</f>
        <v>11590</v>
      </c>
    </row>
    <row r="145" spans="1:8" ht="15.75" customHeight="1">
      <c r="A145" s="344" t="s">
        <v>253</v>
      </c>
      <c r="B145" s="344" t="s">
        <v>254</v>
      </c>
      <c r="C145" s="251" t="s">
        <v>407</v>
      </c>
      <c r="D145" s="18">
        <v>754</v>
      </c>
      <c r="E145" s="18">
        <v>75412</v>
      </c>
      <c r="F145" s="18">
        <v>4210</v>
      </c>
      <c r="G145" s="78">
        <v>1000</v>
      </c>
      <c r="H145" s="126">
        <v>0</v>
      </c>
    </row>
    <row r="146" spans="1:8" ht="15" customHeight="1">
      <c r="A146" s="344"/>
      <c r="B146" s="344"/>
      <c r="C146" s="251" t="s">
        <v>347</v>
      </c>
      <c r="D146" s="18">
        <v>600</v>
      </c>
      <c r="E146" s="18">
        <v>60016</v>
      </c>
      <c r="F146" s="18">
        <v>6050</v>
      </c>
      <c r="G146" s="78">
        <v>18895</v>
      </c>
      <c r="H146" s="126">
        <v>18895</v>
      </c>
    </row>
    <row r="147" spans="1:8" ht="15" customHeight="1">
      <c r="A147" s="344"/>
      <c r="B147" s="344"/>
      <c r="C147" s="261" t="s">
        <v>408</v>
      </c>
      <c r="D147" s="44">
        <v>750</v>
      </c>
      <c r="E147" s="44">
        <v>75095</v>
      </c>
      <c r="F147" s="18">
        <v>4210</v>
      </c>
      <c r="G147" s="78">
        <v>200</v>
      </c>
      <c r="H147" s="126">
        <v>0</v>
      </c>
    </row>
    <row r="148" spans="1:8" ht="12.75">
      <c r="A148" s="344"/>
      <c r="B148" s="344"/>
      <c r="C148" s="357" t="s">
        <v>221</v>
      </c>
      <c r="D148" s="345">
        <v>750</v>
      </c>
      <c r="E148" s="345">
        <v>75095</v>
      </c>
      <c r="F148" s="18">
        <v>4170</v>
      </c>
      <c r="G148" s="78">
        <v>1000</v>
      </c>
      <c r="H148" s="126">
        <v>0</v>
      </c>
    </row>
    <row r="149" spans="1:8" ht="12.75">
      <c r="A149" s="344"/>
      <c r="B149" s="344"/>
      <c r="C149" s="338"/>
      <c r="D149" s="341"/>
      <c r="E149" s="341"/>
      <c r="F149" s="18">
        <v>4210</v>
      </c>
      <c r="G149" s="78">
        <v>800</v>
      </c>
      <c r="H149" s="126">
        <v>0</v>
      </c>
    </row>
    <row r="150" spans="1:8" ht="12.75">
      <c r="A150" s="344"/>
      <c r="B150" s="344"/>
      <c r="C150" s="339"/>
      <c r="D150" s="366"/>
      <c r="E150" s="366"/>
      <c r="F150" s="18">
        <v>4300</v>
      </c>
      <c r="G150" s="78">
        <v>200</v>
      </c>
      <c r="H150" s="126">
        <v>0</v>
      </c>
    </row>
    <row r="151" spans="1:8" ht="25.5">
      <c r="A151" s="344"/>
      <c r="B151" s="344"/>
      <c r="C151" s="251" t="s">
        <v>364</v>
      </c>
      <c r="D151" s="18">
        <v>750</v>
      </c>
      <c r="E151" s="18">
        <v>75095</v>
      </c>
      <c r="F151" s="18">
        <v>4210</v>
      </c>
      <c r="G151" s="78">
        <v>500</v>
      </c>
      <c r="H151" s="126">
        <v>0</v>
      </c>
    </row>
    <row r="152" spans="1:8" ht="15" customHeight="1">
      <c r="A152" s="344"/>
      <c r="B152" s="344"/>
      <c r="C152" s="261" t="s">
        <v>363</v>
      </c>
      <c r="D152" s="16">
        <v>750</v>
      </c>
      <c r="E152" s="16">
        <v>75095</v>
      </c>
      <c r="F152" s="18">
        <v>4210</v>
      </c>
      <c r="G152" s="78">
        <v>3500</v>
      </c>
      <c r="H152" s="126">
        <v>0</v>
      </c>
    </row>
    <row r="153" spans="1:8" ht="18.75" customHeight="1">
      <c r="A153" s="344"/>
      <c r="B153" s="344"/>
      <c r="C153" s="343" t="s">
        <v>117</v>
      </c>
      <c r="D153" s="343"/>
      <c r="E153" s="343"/>
      <c r="F153" s="343"/>
      <c r="G153" s="46">
        <f>SUM(G145:G152)</f>
        <v>26095</v>
      </c>
      <c r="H153" s="46">
        <f>SUM(H145:H152)</f>
        <v>18895</v>
      </c>
    </row>
    <row r="154" spans="1:8" ht="12.75">
      <c r="A154" s="344" t="s">
        <v>255</v>
      </c>
      <c r="B154" s="344" t="s">
        <v>256</v>
      </c>
      <c r="C154" s="275" t="s">
        <v>363</v>
      </c>
      <c r="D154" s="134">
        <v>750</v>
      </c>
      <c r="E154" s="134">
        <v>75095</v>
      </c>
      <c r="F154" s="134">
        <v>4210</v>
      </c>
      <c r="G154" s="135">
        <v>6000</v>
      </c>
      <c r="H154" s="136">
        <v>0</v>
      </c>
    </row>
    <row r="155" spans="1:8" ht="14.25" customHeight="1">
      <c r="A155" s="344"/>
      <c r="B155" s="344"/>
      <c r="C155" s="251" t="s">
        <v>409</v>
      </c>
      <c r="D155" s="18">
        <v>750</v>
      </c>
      <c r="E155" s="18">
        <v>75095</v>
      </c>
      <c r="F155" s="150">
        <v>4170</v>
      </c>
      <c r="G155" s="108">
        <v>1800</v>
      </c>
      <c r="H155" s="146">
        <v>0</v>
      </c>
    </row>
    <row r="156" spans="1:8" ht="14.25" customHeight="1">
      <c r="A156" s="344"/>
      <c r="B156" s="344"/>
      <c r="C156" s="251" t="s">
        <v>410</v>
      </c>
      <c r="D156" s="18">
        <v>750</v>
      </c>
      <c r="E156" s="18">
        <v>75095</v>
      </c>
      <c r="F156" s="18">
        <v>4300</v>
      </c>
      <c r="G156" s="78">
        <v>5000</v>
      </c>
      <c r="H156" s="126">
        <v>0</v>
      </c>
    </row>
    <row r="157" spans="1:8" ht="13.5" customHeight="1">
      <c r="A157" s="344"/>
      <c r="B157" s="344"/>
      <c r="C157" s="251" t="s">
        <v>342</v>
      </c>
      <c r="D157" s="18">
        <v>754</v>
      </c>
      <c r="E157" s="18">
        <v>75412</v>
      </c>
      <c r="F157" s="77">
        <v>4210</v>
      </c>
      <c r="G157" s="158">
        <v>331</v>
      </c>
      <c r="H157" s="126">
        <v>0</v>
      </c>
    </row>
    <row r="158" spans="1:8" ht="12.75">
      <c r="A158" s="344"/>
      <c r="B158" s="344"/>
      <c r="C158" s="251" t="s">
        <v>411</v>
      </c>
      <c r="D158" s="18">
        <v>750</v>
      </c>
      <c r="E158" s="18">
        <v>75095</v>
      </c>
      <c r="F158" s="77">
        <v>4210</v>
      </c>
      <c r="G158" s="158">
        <v>2500</v>
      </c>
      <c r="H158" s="126">
        <v>0</v>
      </c>
    </row>
    <row r="159" spans="1:8" ht="14.25" customHeight="1">
      <c r="A159" s="344"/>
      <c r="B159" s="344"/>
      <c r="C159" s="29" t="s">
        <v>257</v>
      </c>
      <c r="D159" s="249">
        <v>750</v>
      </c>
      <c r="E159" s="249">
        <v>75095</v>
      </c>
      <c r="F159" s="77">
        <v>4300</v>
      </c>
      <c r="G159" s="158">
        <v>300</v>
      </c>
      <c r="H159" s="126">
        <v>0</v>
      </c>
    </row>
    <row r="160" spans="1:8" ht="14.25" customHeight="1">
      <c r="A160" s="344"/>
      <c r="B160" s="344"/>
      <c r="C160" s="251" t="s">
        <v>412</v>
      </c>
      <c r="D160" s="18">
        <v>750</v>
      </c>
      <c r="E160" s="18">
        <v>75095</v>
      </c>
      <c r="F160" s="18">
        <v>4210</v>
      </c>
      <c r="G160" s="78">
        <v>500</v>
      </c>
      <c r="H160" s="126">
        <v>0</v>
      </c>
    </row>
    <row r="161" spans="1:8" ht="25.5">
      <c r="A161" s="344"/>
      <c r="B161" s="344"/>
      <c r="C161" s="251" t="s">
        <v>364</v>
      </c>
      <c r="D161" s="276">
        <v>750</v>
      </c>
      <c r="E161" s="276">
        <v>75095</v>
      </c>
      <c r="F161" s="277">
        <v>4210</v>
      </c>
      <c r="G161" s="278">
        <v>1000</v>
      </c>
      <c r="H161" s="279">
        <v>0</v>
      </c>
    </row>
    <row r="162" spans="1:8" ht="15.75" customHeight="1">
      <c r="A162" s="344"/>
      <c r="B162" s="344"/>
      <c r="C162" s="343" t="s">
        <v>117</v>
      </c>
      <c r="D162" s="343"/>
      <c r="E162" s="343"/>
      <c r="F162" s="343"/>
      <c r="G162" s="46">
        <f>SUM(G154:G161)</f>
        <v>17431</v>
      </c>
      <c r="H162" s="46">
        <f>SUM(H154:H161)</f>
        <v>0</v>
      </c>
    </row>
    <row r="163" spans="1:8" ht="15" customHeight="1">
      <c r="A163" s="344" t="s">
        <v>258</v>
      </c>
      <c r="B163" s="344" t="s">
        <v>259</v>
      </c>
      <c r="C163" s="251" t="s">
        <v>413</v>
      </c>
      <c r="D163" s="134">
        <v>754</v>
      </c>
      <c r="E163" s="134">
        <v>75412</v>
      </c>
      <c r="F163" s="134">
        <v>4210</v>
      </c>
      <c r="G163" s="135">
        <v>2000</v>
      </c>
      <c r="H163" s="136">
        <v>0</v>
      </c>
    </row>
    <row r="164" spans="1:8" ht="16.5" customHeight="1">
      <c r="A164" s="344"/>
      <c r="B164" s="344"/>
      <c r="C164" s="251" t="s">
        <v>350</v>
      </c>
      <c r="D164" s="249">
        <v>750</v>
      </c>
      <c r="E164" s="249">
        <v>75095</v>
      </c>
      <c r="F164" s="18">
        <v>4210</v>
      </c>
      <c r="G164" s="78">
        <v>2000</v>
      </c>
      <c r="H164" s="126">
        <v>0</v>
      </c>
    </row>
    <row r="165" spans="1:8" ht="25.5">
      <c r="A165" s="344"/>
      <c r="B165" s="344"/>
      <c r="C165" s="251" t="s">
        <v>364</v>
      </c>
      <c r="D165" s="18">
        <v>750</v>
      </c>
      <c r="E165" s="18">
        <v>75095</v>
      </c>
      <c r="F165" s="18">
        <v>4210</v>
      </c>
      <c r="G165" s="78">
        <v>2000</v>
      </c>
      <c r="H165" s="126">
        <v>0</v>
      </c>
    </row>
    <row r="166" spans="1:8" ht="25.5">
      <c r="A166" s="344"/>
      <c r="B166" s="344"/>
      <c r="C166" s="251" t="s">
        <v>414</v>
      </c>
      <c r="D166" s="44">
        <v>750</v>
      </c>
      <c r="E166" s="44">
        <v>75095</v>
      </c>
      <c r="F166" s="44">
        <v>4210</v>
      </c>
      <c r="G166" s="127">
        <v>1500</v>
      </c>
      <c r="H166" s="128">
        <v>0</v>
      </c>
    </row>
    <row r="167" spans="1:8" ht="25.5">
      <c r="A167" s="344"/>
      <c r="B167" s="344"/>
      <c r="C167" s="263" t="s">
        <v>415</v>
      </c>
      <c r="D167" s="44">
        <v>600</v>
      </c>
      <c r="E167" s="44">
        <v>60016</v>
      </c>
      <c r="F167" s="44">
        <v>6050</v>
      </c>
      <c r="G167" s="127">
        <v>34000</v>
      </c>
      <c r="H167" s="128">
        <v>34000</v>
      </c>
    </row>
    <row r="168" spans="1:8" ht="15.75" customHeight="1">
      <c r="A168" s="344"/>
      <c r="B168" s="344"/>
      <c r="C168" s="261" t="s">
        <v>222</v>
      </c>
      <c r="D168" s="44">
        <v>750</v>
      </c>
      <c r="E168" s="44">
        <v>75095</v>
      </c>
      <c r="F168" s="44">
        <v>4210</v>
      </c>
      <c r="G168" s="26">
        <v>1355</v>
      </c>
      <c r="H168" s="159">
        <v>0</v>
      </c>
    </row>
    <row r="169" spans="1:8" ht="17.25" customHeight="1">
      <c r="A169" s="344"/>
      <c r="B169" s="344"/>
      <c r="C169" s="343" t="s">
        <v>117</v>
      </c>
      <c r="D169" s="343"/>
      <c r="E169" s="343"/>
      <c r="F169" s="343"/>
      <c r="G169" s="46">
        <f>SUM(G163:G168)</f>
        <v>42855</v>
      </c>
      <c r="H169" s="46">
        <f>SUM(H163:H168)</f>
        <v>34000</v>
      </c>
    </row>
    <row r="170" spans="1:8" ht="15.75" customHeight="1">
      <c r="A170" s="344" t="s">
        <v>260</v>
      </c>
      <c r="B170" s="344" t="s">
        <v>261</v>
      </c>
      <c r="C170" s="272" t="s">
        <v>402</v>
      </c>
      <c r="D170" s="140">
        <v>754</v>
      </c>
      <c r="E170" s="140">
        <v>75412</v>
      </c>
      <c r="F170" s="140">
        <v>4210</v>
      </c>
      <c r="G170" s="271">
        <v>500</v>
      </c>
      <c r="H170" s="271">
        <v>0</v>
      </c>
    </row>
    <row r="171" spans="1:8" ht="25.5">
      <c r="A171" s="344"/>
      <c r="B171" s="344"/>
      <c r="C171" s="251" t="s">
        <v>366</v>
      </c>
      <c r="D171" s="18">
        <v>750</v>
      </c>
      <c r="E171" s="18">
        <v>75095</v>
      </c>
      <c r="F171" s="18">
        <v>4210</v>
      </c>
      <c r="G171" s="78">
        <v>1500</v>
      </c>
      <c r="H171" s="126">
        <v>0</v>
      </c>
    </row>
    <row r="172" spans="1:8" ht="25.5">
      <c r="A172" s="344"/>
      <c r="B172" s="344"/>
      <c r="C172" s="263" t="s">
        <v>377</v>
      </c>
      <c r="D172" s="29">
        <v>750</v>
      </c>
      <c r="E172" s="29">
        <v>75095</v>
      </c>
      <c r="F172" s="27">
        <v>4210</v>
      </c>
      <c r="G172" s="26">
        <v>1300</v>
      </c>
      <c r="H172" s="26">
        <v>0</v>
      </c>
    </row>
    <row r="173" spans="1:8" ht="25.5">
      <c r="A173" s="344"/>
      <c r="B173" s="344"/>
      <c r="C173" s="251" t="s">
        <v>416</v>
      </c>
      <c r="D173" s="29">
        <v>750</v>
      </c>
      <c r="E173" s="29">
        <v>75095</v>
      </c>
      <c r="F173" s="27">
        <v>4210</v>
      </c>
      <c r="G173" s="26">
        <v>500</v>
      </c>
      <c r="H173" s="26">
        <v>0</v>
      </c>
    </row>
    <row r="174" spans="1:8" ht="12.75">
      <c r="A174" s="344"/>
      <c r="B174" s="344"/>
      <c r="C174" s="251" t="s">
        <v>417</v>
      </c>
      <c r="D174" s="29">
        <v>600</v>
      </c>
      <c r="E174" s="29">
        <v>60016</v>
      </c>
      <c r="F174" s="29">
        <v>6050</v>
      </c>
      <c r="G174" s="19">
        <v>13341</v>
      </c>
      <c r="H174" s="19">
        <v>13341</v>
      </c>
    </row>
    <row r="175" spans="1:8" ht="12.75">
      <c r="A175" s="344"/>
      <c r="B175" s="344"/>
      <c r="C175" s="337" t="s">
        <v>222</v>
      </c>
      <c r="D175" s="337">
        <v>750</v>
      </c>
      <c r="E175" s="337">
        <v>75095</v>
      </c>
      <c r="F175" s="29">
        <v>4170</v>
      </c>
      <c r="G175" s="19">
        <v>500</v>
      </c>
      <c r="H175" s="19"/>
    </row>
    <row r="176" spans="1:8" ht="12.75" customHeight="1">
      <c r="A176" s="344"/>
      <c r="B176" s="344"/>
      <c r="C176" s="338"/>
      <c r="D176" s="338"/>
      <c r="E176" s="338"/>
      <c r="F176" s="29">
        <v>4210</v>
      </c>
      <c r="G176" s="19">
        <v>2500</v>
      </c>
      <c r="H176" s="19">
        <v>0</v>
      </c>
    </row>
    <row r="177" spans="1:8" ht="12.75">
      <c r="A177" s="344"/>
      <c r="B177" s="344"/>
      <c r="C177" s="339"/>
      <c r="D177" s="339"/>
      <c r="E177" s="339"/>
      <c r="F177" s="29">
        <v>4300</v>
      </c>
      <c r="G177" s="19">
        <v>1500</v>
      </c>
      <c r="H177" s="19">
        <v>0</v>
      </c>
    </row>
    <row r="178" spans="1:8" ht="12.75" customHeight="1">
      <c r="A178" s="344"/>
      <c r="B178" s="344"/>
      <c r="C178" s="251" t="s">
        <v>351</v>
      </c>
      <c r="D178" s="29">
        <v>750</v>
      </c>
      <c r="E178" s="29">
        <v>75095</v>
      </c>
      <c r="F178" s="29">
        <v>4270</v>
      </c>
      <c r="G178" s="19">
        <v>2000</v>
      </c>
      <c r="H178" s="19">
        <v>0</v>
      </c>
    </row>
    <row r="179" spans="1:8" ht="38.25">
      <c r="A179" s="344"/>
      <c r="B179" s="344"/>
      <c r="C179" s="262" t="s">
        <v>376</v>
      </c>
      <c r="D179" s="137">
        <v>750</v>
      </c>
      <c r="E179" s="137">
        <v>75095</v>
      </c>
      <c r="F179" s="137">
        <v>4210</v>
      </c>
      <c r="G179" s="138">
        <v>700</v>
      </c>
      <c r="H179" s="139">
        <v>0</v>
      </c>
    </row>
    <row r="180" spans="1:8" ht="14.25" customHeight="1">
      <c r="A180" s="344"/>
      <c r="B180" s="344"/>
      <c r="C180" s="133" t="s">
        <v>117</v>
      </c>
      <c r="D180" s="154"/>
      <c r="E180" s="154"/>
      <c r="F180" s="154"/>
      <c r="G180" s="46">
        <f>SUM(G170:G179)</f>
        <v>24341</v>
      </c>
      <c r="H180" s="46">
        <f>SUM(H170:H179)</f>
        <v>13341</v>
      </c>
    </row>
    <row r="181" spans="1:8" ht="25.5">
      <c r="A181" s="344" t="s">
        <v>262</v>
      </c>
      <c r="B181" s="344" t="s">
        <v>263</v>
      </c>
      <c r="C181" s="251" t="s">
        <v>418</v>
      </c>
      <c r="D181" s="18">
        <v>750</v>
      </c>
      <c r="E181" s="18">
        <v>75095</v>
      </c>
      <c r="F181" s="18">
        <v>4210</v>
      </c>
      <c r="G181" s="78">
        <v>4300</v>
      </c>
      <c r="H181" s="126">
        <v>0</v>
      </c>
    </row>
    <row r="182" spans="1:8" ht="12.75">
      <c r="A182" s="344"/>
      <c r="B182" s="344"/>
      <c r="C182" s="251" t="s">
        <v>397</v>
      </c>
      <c r="D182" s="18">
        <v>754</v>
      </c>
      <c r="E182" s="18">
        <v>75412</v>
      </c>
      <c r="F182" s="18">
        <v>4210</v>
      </c>
      <c r="G182" s="78">
        <v>677</v>
      </c>
      <c r="H182" s="126">
        <v>0</v>
      </c>
    </row>
    <row r="183" spans="1:8" ht="13.5" customHeight="1">
      <c r="A183" s="344"/>
      <c r="B183" s="344"/>
      <c r="C183" s="29" t="s">
        <v>222</v>
      </c>
      <c r="D183" s="249">
        <v>750</v>
      </c>
      <c r="E183" s="249">
        <v>75095</v>
      </c>
      <c r="F183" s="249">
        <v>4210</v>
      </c>
      <c r="G183" s="78">
        <v>501</v>
      </c>
      <c r="H183" s="126">
        <v>0</v>
      </c>
    </row>
    <row r="184" spans="1:8" ht="12.75" customHeight="1">
      <c r="A184" s="344"/>
      <c r="B184" s="344"/>
      <c r="C184" s="348" t="s">
        <v>419</v>
      </c>
      <c r="D184" s="350">
        <v>750</v>
      </c>
      <c r="E184" s="350">
        <v>75095</v>
      </c>
      <c r="F184" s="18">
        <v>4210</v>
      </c>
      <c r="G184" s="78">
        <v>1500</v>
      </c>
      <c r="H184" s="126">
        <v>0</v>
      </c>
    </row>
    <row r="185" spans="1:8" ht="12.75">
      <c r="A185" s="344"/>
      <c r="B185" s="344"/>
      <c r="C185" s="349"/>
      <c r="D185" s="350"/>
      <c r="E185" s="350"/>
      <c r="F185" s="18">
        <v>4300</v>
      </c>
      <c r="G185" s="78">
        <v>1000</v>
      </c>
      <c r="H185" s="126">
        <v>0</v>
      </c>
    </row>
    <row r="186" spans="1:8" ht="12.75">
      <c r="A186" s="344"/>
      <c r="B186" s="344"/>
      <c r="C186" s="251" t="s">
        <v>420</v>
      </c>
      <c r="D186" s="16">
        <v>926</v>
      </c>
      <c r="E186" s="16">
        <v>92695</v>
      </c>
      <c r="F186" s="18">
        <v>6050</v>
      </c>
      <c r="G186" s="78">
        <v>7700</v>
      </c>
      <c r="H186" s="126">
        <v>7700</v>
      </c>
    </row>
    <row r="187" spans="1:8" ht="13.5" customHeight="1">
      <c r="A187" s="344"/>
      <c r="B187" s="344"/>
      <c r="C187" s="343" t="s">
        <v>117</v>
      </c>
      <c r="D187" s="343"/>
      <c r="E187" s="343"/>
      <c r="F187" s="343"/>
      <c r="G187" s="46">
        <f>SUM(G181:G186)</f>
        <v>15678</v>
      </c>
      <c r="H187" s="46">
        <f>SUM(H183:H186)</f>
        <v>7700</v>
      </c>
    </row>
    <row r="188" spans="1:8" ht="13.5" customHeight="1">
      <c r="A188" s="340" t="s">
        <v>352</v>
      </c>
      <c r="B188" s="340" t="s">
        <v>353</v>
      </c>
      <c r="C188" s="272" t="s">
        <v>350</v>
      </c>
      <c r="D188" s="140">
        <v>750</v>
      </c>
      <c r="E188" s="140">
        <v>75095</v>
      </c>
      <c r="F188" s="140">
        <v>4210</v>
      </c>
      <c r="G188" s="271">
        <v>637</v>
      </c>
      <c r="H188" s="271">
        <v>0</v>
      </c>
    </row>
    <row r="189" spans="1:8" ht="13.5" customHeight="1">
      <c r="A189" s="341"/>
      <c r="B189" s="341"/>
      <c r="C189" s="251" t="s">
        <v>225</v>
      </c>
      <c r="D189" s="29">
        <v>600</v>
      </c>
      <c r="E189" s="29">
        <v>60016</v>
      </c>
      <c r="F189" s="29">
        <v>6050</v>
      </c>
      <c r="G189" s="19">
        <v>11101</v>
      </c>
      <c r="H189" s="19">
        <v>11101</v>
      </c>
    </row>
    <row r="190" spans="1:8" ht="25.5">
      <c r="A190" s="341"/>
      <c r="B190" s="341"/>
      <c r="C190" s="263" t="s">
        <v>377</v>
      </c>
      <c r="D190" s="29">
        <v>750</v>
      </c>
      <c r="E190" s="29">
        <v>75095</v>
      </c>
      <c r="F190" s="29">
        <v>4210</v>
      </c>
      <c r="G190" s="19">
        <v>500</v>
      </c>
      <c r="H190" s="19">
        <v>0</v>
      </c>
    </row>
    <row r="191" spans="1:8" ht="38.25">
      <c r="A191" s="341"/>
      <c r="B191" s="341"/>
      <c r="C191" s="261" t="s">
        <v>421</v>
      </c>
      <c r="D191" s="27">
        <v>750</v>
      </c>
      <c r="E191" s="27">
        <v>75095</v>
      </c>
      <c r="F191" s="27">
        <v>4210</v>
      </c>
      <c r="G191" s="26">
        <v>500</v>
      </c>
      <c r="H191" s="26">
        <v>0</v>
      </c>
    </row>
    <row r="192" spans="1:8" ht="13.5" customHeight="1">
      <c r="A192" s="342"/>
      <c r="B192" s="342"/>
      <c r="C192" s="343" t="s">
        <v>117</v>
      </c>
      <c r="D192" s="343"/>
      <c r="E192" s="343"/>
      <c r="F192" s="343"/>
      <c r="G192" s="46">
        <f>SUM(G188:G191)</f>
        <v>12738</v>
      </c>
      <c r="H192" s="46">
        <f>SUM(H188:H191)</f>
        <v>11101</v>
      </c>
    </row>
    <row r="193" spans="1:8" ht="18" customHeight="1">
      <c r="A193" s="336" t="s">
        <v>112</v>
      </c>
      <c r="B193" s="336"/>
      <c r="C193" s="336"/>
      <c r="D193" s="336"/>
      <c r="E193" s="336"/>
      <c r="F193" s="336"/>
      <c r="G193" s="46">
        <f>SUM(G16+G24+G29+G35+G51+G62+G69+G79+G87+G94+G97+G105+G112+G116+G122+G133+G137+G141+G144+G153+G162+G169+G180+G187+G192)</f>
        <v>554798</v>
      </c>
      <c r="H193" s="46">
        <f>SUM(H16+H24+H29+H35+H51+H62+H69+H79+H87+H94+H97+H105+H112+H116+H122+H133+H137+H141+H144+H153+H162+H169+H180+H187+H192)</f>
        <v>340265</v>
      </c>
    </row>
    <row r="194" spans="1:8" ht="18" customHeight="1">
      <c r="A194" s="160"/>
      <c r="B194" s="160"/>
      <c r="C194" s="160"/>
      <c r="D194" s="161"/>
      <c r="E194" s="161"/>
      <c r="F194" s="161"/>
      <c r="G194" s="162"/>
      <c r="H194" s="163"/>
    </row>
    <row r="195" spans="1:8" ht="18" customHeight="1">
      <c r="A195" s="160"/>
      <c r="B195" s="160"/>
      <c r="C195" s="160"/>
      <c r="D195" s="164"/>
      <c r="E195" s="164"/>
      <c r="F195" s="164"/>
      <c r="G195" s="165"/>
      <c r="H195" s="163"/>
    </row>
    <row r="196" spans="1:8" ht="12" customHeight="1">
      <c r="A196" s="166"/>
      <c r="B196" s="166"/>
      <c r="C196" s="166"/>
      <c r="D196" s="367" t="s">
        <v>441</v>
      </c>
      <c r="E196" s="367"/>
      <c r="F196" s="367"/>
      <c r="G196" s="367"/>
      <c r="H196" s="166"/>
    </row>
    <row r="197" spans="1:8" ht="22.5" customHeight="1">
      <c r="A197" s="166"/>
      <c r="B197" s="166"/>
      <c r="C197" s="167"/>
      <c r="D197" s="367"/>
      <c r="E197" s="367"/>
      <c r="F197" s="367"/>
      <c r="G197" s="367"/>
      <c r="H197" s="168"/>
    </row>
    <row r="198" spans="1:8" ht="16.5" customHeight="1">
      <c r="A198" s="166"/>
      <c r="B198" s="166"/>
      <c r="C198" s="166"/>
      <c r="D198" s="169" t="s">
        <v>2</v>
      </c>
      <c r="E198" s="169" t="s">
        <v>3</v>
      </c>
      <c r="F198" s="170" t="s">
        <v>4</v>
      </c>
      <c r="G198" s="169" t="s">
        <v>264</v>
      </c>
      <c r="H198" s="171"/>
    </row>
    <row r="199" spans="1:8" ht="12.75">
      <c r="A199" s="166"/>
      <c r="B199" s="166"/>
      <c r="C199" s="166"/>
      <c r="D199" s="173">
        <v>600</v>
      </c>
      <c r="E199" s="173">
        <v>60016</v>
      </c>
      <c r="F199" s="174">
        <v>4210</v>
      </c>
      <c r="G199" s="172">
        <v>10000</v>
      </c>
      <c r="H199" s="171"/>
    </row>
    <row r="200" spans="1:8" ht="12.75">
      <c r="A200" s="166"/>
      <c r="B200" s="166"/>
      <c r="C200" s="166"/>
      <c r="D200" s="175">
        <v>600</v>
      </c>
      <c r="E200" s="175">
        <v>60016</v>
      </c>
      <c r="F200" s="176">
        <v>4270</v>
      </c>
      <c r="G200" s="177">
        <v>20000</v>
      </c>
      <c r="H200" s="171"/>
    </row>
    <row r="201" spans="1:8" ht="12.75">
      <c r="A201" s="166"/>
      <c r="B201" s="166"/>
      <c r="C201" s="166"/>
      <c r="D201" s="175">
        <v>600</v>
      </c>
      <c r="E201" s="175">
        <v>60016</v>
      </c>
      <c r="F201" s="176">
        <v>6050</v>
      </c>
      <c r="G201" s="177">
        <v>292782</v>
      </c>
      <c r="H201" s="171"/>
    </row>
    <row r="202" spans="1:8" ht="12.75">
      <c r="A202" s="166"/>
      <c r="B202" s="166"/>
      <c r="C202" s="166"/>
      <c r="D202" s="175">
        <v>750</v>
      </c>
      <c r="E202" s="175">
        <v>75095</v>
      </c>
      <c r="F202" s="176">
        <v>4170</v>
      </c>
      <c r="G202" s="177">
        <v>11185</v>
      </c>
      <c r="H202" s="171"/>
    </row>
    <row r="203" spans="1:8" ht="12.75">
      <c r="A203" s="166"/>
      <c r="B203" s="166"/>
      <c r="C203" s="166"/>
      <c r="D203" s="175">
        <v>750</v>
      </c>
      <c r="E203" s="175">
        <v>75095</v>
      </c>
      <c r="F203" s="176">
        <v>4210</v>
      </c>
      <c r="G203" s="177">
        <v>116394</v>
      </c>
      <c r="H203" s="171"/>
    </row>
    <row r="204" spans="1:8" ht="12.75">
      <c r="A204" s="166"/>
      <c r="B204" s="166"/>
      <c r="C204" s="166"/>
      <c r="D204" s="175">
        <v>750</v>
      </c>
      <c r="E204" s="175">
        <v>75095</v>
      </c>
      <c r="F204" s="176">
        <v>4270</v>
      </c>
      <c r="G204" s="177">
        <v>2000</v>
      </c>
      <c r="H204" s="171"/>
    </row>
    <row r="205" spans="1:8" ht="12.75">
      <c r="A205" s="166"/>
      <c r="B205" s="166"/>
      <c r="C205" s="166"/>
      <c r="D205" s="175">
        <v>750</v>
      </c>
      <c r="E205" s="175">
        <v>75095</v>
      </c>
      <c r="F205" s="175">
        <v>4300</v>
      </c>
      <c r="G205" s="177">
        <v>32746</v>
      </c>
      <c r="H205" s="171"/>
    </row>
    <row r="206" spans="1:8" ht="12.75">
      <c r="A206" s="166"/>
      <c r="B206" s="166"/>
      <c r="C206" s="166"/>
      <c r="D206" s="175">
        <v>754</v>
      </c>
      <c r="E206" s="175">
        <v>75412</v>
      </c>
      <c r="F206" s="175">
        <v>4210</v>
      </c>
      <c r="G206" s="177">
        <v>8608</v>
      </c>
      <c r="H206" s="171"/>
    </row>
    <row r="207" spans="1:8" ht="12.75">
      <c r="A207" s="166"/>
      <c r="B207" s="166"/>
      <c r="C207" s="166"/>
      <c r="D207" s="178">
        <v>900</v>
      </c>
      <c r="E207" s="178">
        <v>90015</v>
      </c>
      <c r="F207" s="178">
        <v>4210</v>
      </c>
      <c r="G207" s="179">
        <v>7100</v>
      </c>
      <c r="H207" s="171"/>
    </row>
    <row r="208" spans="1:8" ht="12.75">
      <c r="A208" s="166"/>
      <c r="B208" s="166"/>
      <c r="C208" s="166"/>
      <c r="D208" s="180">
        <v>900</v>
      </c>
      <c r="E208" s="180">
        <v>90015</v>
      </c>
      <c r="F208" s="180">
        <v>4300</v>
      </c>
      <c r="G208" s="181">
        <v>6500</v>
      </c>
      <c r="H208" s="171"/>
    </row>
    <row r="209" spans="1:8" ht="12.75">
      <c r="A209" s="166"/>
      <c r="B209" s="166"/>
      <c r="C209" s="166"/>
      <c r="D209" s="180">
        <v>926</v>
      </c>
      <c r="E209" s="180">
        <v>92695</v>
      </c>
      <c r="F209" s="180">
        <v>6050</v>
      </c>
      <c r="G209" s="181">
        <v>47483</v>
      </c>
      <c r="H209" s="171"/>
    </row>
    <row r="210" spans="1:8" ht="15" customHeight="1">
      <c r="A210" s="166"/>
      <c r="B210" s="166"/>
      <c r="C210" s="166"/>
      <c r="D210" s="368" t="s">
        <v>265</v>
      </c>
      <c r="E210" s="368"/>
      <c r="F210" s="368"/>
      <c r="G210" s="182">
        <f>SUM(G199:G209)</f>
        <v>554798</v>
      </c>
      <c r="H210" s="171"/>
    </row>
  </sheetData>
  <sheetProtection selectLockedCells="1" selectUnlockedCells="1"/>
  <mergeCells count="144">
    <mergeCell ref="D117:D118"/>
    <mergeCell ref="E117:E118"/>
    <mergeCell ref="C119:C120"/>
    <mergeCell ref="D119:D120"/>
    <mergeCell ref="E119:E120"/>
    <mergeCell ref="D109:D111"/>
    <mergeCell ref="E109:E111"/>
    <mergeCell ref="E56:E57"/>
    <mergeCell ref="D54:D55"/>
    <mergeCell ref="E54:E55"/>
    <mergeCell ref="C87:F87"/>
    <mergeCell ref="C77:C78"/>
    <mergeCell ref="D77:D78"/>
    <mergeCell ref="E77:E78"/>
    <mergeCell ref="C66:C67"/>
    <mergeCell ref="A70:A79"/>
    <mergeCell ref="B70:B79"/>
    <mergeCell ref="C82:C83"/>
    <mergeCell ref="D82:D83"/>
    <mergeCell ref="E82:E83"/>
    <mergeCell ref="A80:A87"/>
    <mergeCell ref="B80:B87"/>
    <mergeCell ref="C80:C81"/>
    <mergeCell ref="D80:D81"/>
    <mergeCell ref="E80:E81"/>
    <mergeCell ref="A193:F193"/>
    <mergeCell ref="D196:G197"/>
    <mergeCell ref="D210:F210"/>
    <mergeCell ref="A181:A187"/>
    <mergeCell ref="B181:B187"/>
    <mergeCell ref="C184:C185"/>
    <mergeCell ref="D184:D185"/>
    <mergeCell ref="E184:E185"/>
    <mergeCell ref="C187:F187"/>
    <mergeCell ref="A154:A162"/>
    <mergeCell ref="B154:B162"/>
    <mergeCell ref="C162:F162"/>
    <mergeCell ref="A163:A169"/>
    <mergeCell ref="B163:B169"/>
    <mergeCell ref="C169:F169"/>
    <mergeCell ref="A142:A144"/>
    <mergeCell ref="B142:B144"/>
    <mergeCell ref="C144:F144"/>
    <mergeCell ref="A145:A153"/>
    <mergeCell ref="B145:B153"/>
    <mergeCell ref="C153:F153"/>
    <mergeCell ref="C148:C150"/>
    <mergeCell ref="D148:D150"/>
    <mergeCell ref="E148:E150"/>
    <mergeCell ref="A134:A137"/>
    <mergeCell ref="B134:B137"/>
    <mergeCell ref="C137:F137"/>
    <mergeCell ref="A138:A141"/>
    <mergeCell ref="B138:B141"/>
    <mergeCell ref="C139:C140"/>
    <mergeCell ref="D139:D140"/>
    <mergeCell ref="E139:E140"/>
    <mergeCell ref="C141:F141"/>
    <mergeCell ref="A117:A122"/>
    <mergeCell ref="B117:B122"/>
    <mergeCell ref="C122:F122"/>
    <mergeCell ref="A125:A133"/>
    <mergeCell ref="B125:B133"/>
    <mergeCell ref="C126:C127"/>
    <mergeCell ref="D126:D127"/>
    <mergeCell ref="E126:E127"/>
    <mergeCell ref="C133:F133"/>
    <mergeCell ref="C117:C118"/>
    <mergeCell ref="A106:A112"/>
    <mergeCell ref="B106:B112"/>
    <mergeCell ref="C112:F112"/>
    <mergeCell ref="C109:C111"/>
    <mergeCell ref="A113:A116"/>
    <mergeCell ref="B113:B116"/>
    <mergeCell ref="C113:C114"/>
    <mergeCell ref="D113:D114"/>
    <mergeCell ref="E113:E114"/>
    <mergeCell ref="C116:F116"/>
    <mergeCell ref="A98:A105"/>
    <mergeCell ref="B98:B105"/>
    <mergeCell ref="C98:C99"/>
    <mergeCell ref="D98:D99"/>
    <mergeCell ref="E98:E99"/>
    <mergeCell ref="C105:F105"/>
    <mergeCell ref="A88:A94"/>
    <mergeCell ref="B88:B94"/>
    <mergeCell ref="C94:F94"/>
    <mergeCell ref="C97:F97"/>
    <mergeCell ref="A95:A97"/>
    <mergeCell ref="B95:B97"/>
    <mergeCell ref="A63:A69"/>
    <mergeCell ref="B63:B69"/>
    <mergeCell ref="C69:F69"/>
    <mergeCell ref="A36:A51"/>
    <mergeCell ref="B36:B51"/>
    <mergeCell ref="C51:F51"/>
    <mergeCell ref="A52:A62"/>
    <mergeCell ref="B52:B62"/>
    <mergeCell ref="C54:C55"/>
    <mergeCell ref="C52:C53"/>
    <mergeCell ref="C35:F35"/>
    <mergeCell ref="C62:F62"/>
    <mergeCell ref="C29:F29"/>
    <mergeCell ref="C44:C45"/>
    <mergeCell ref="D44:D45"/>
    <mergeCell ref="C79:F79"/>
    <mergeCell ref="D52:D53"/>
    <mergeCell ref="E52:E53"/>
    <mergeCell ref="C56:C57"/>
    <mergeCell ref="D56:D57"/>
    <mergeCell ref="C24:F24"/>
    <mergeCell ref="A25:A29"/>
    <mergeCell ref="B25:B29"/>
    <mergeCell ref="C26:C28"/>
    <mergeCell ref="C31:C32"/>
    <mergeCell ref="A30:A35"/>
    <mergeCell ref="B30:B35"/>
    <mergeCell ref="C33:C34"/>
    <mergeCell ref="D33:D34"/>
    <mergeCell ref="E33:E34"/>
    <mergeCell ref="C17:C18"/>
    <mergeCell ref="D17:D18"/>
    <mergeCell ref="E17:E18"/>
    <mergeCell ref="C21:C22"/>
    <mergeCell ref="D21:D22"/>
    <mergeCell ref="E21:E22"/>
    <mergeCell ref="E44:E45"/>
    <mergeCell ref="A3:H3"/>
    <mergeCell ref="C11:C12"/>
    <mergeCell ref="D11:D12"/>
    <mergeCell ref="E11:E12"/>
    <mergeCell ref="C16:F16"/>
    <mergeCell ref="A9:A16"/>
    <mergeCell ref="B9:B16"/>
    <mergeCell ref="A17:A24"/>
    <mergeCell ref="B17:B24"/>
    <mergeCell ref="E175:E177"/>
    <mergeCell ref="A188:A192"/>
    <mergeCell ref="B188:B192"/>
    <mergeCell ref="C192:F192"/>
    <mergeCell ref="A170:A180"/>
    <mergeCell ref="B170:B180"/>
    <mergeCell ref="C175:C177"/>
    <mergeCell ref="D175:D177"/>
  </mergeCells>
  <printOptions horizontalCentered="1"/>
  <pageMargins left="0.5118055555555555" right="0.5118055555555555" top="0.6548611111111111" bottom="0.9472222222222222" header="0.41597222222222224" footer="0.5118055555555555"/>
  <pageSetup horizontalDpi="600" verticalDpi="600" orientation="portrait" paperSize="9" scale="85" r:id="rId1"/>
  <headerFooter alignWithMargins="0">
    <oddHeader>&amp;R&amp;9Załącznik nr 9 do Uchwały Nr ... Rady Gminy Czarna Dąbrówka z dnia ....2019 r.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view="pageLayout" workbookViewId="0" topLeftCell="A1">
      <selection activeCell="F8" sqref="F8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8.25390625" style="0" customWidth="1"/>
    <col min="4" max="4" width="5.375" style="0" customWidth="1"/>
    <col min="5" max="5" width="54.625" style="0" customWidth="1"/>
    <col min="6" max="6" width="19.00390625" style="0" customWidth="1"/>
    <col min="7" max="7" width="10.625" style="0" customWidth="1"/>
    <col min="8" max="8" width="8.375" style="0" customWidth="1"/>
    <col min="9" max="9" width="9.00390625" style="0" customWidth="1"/>
    <col min="10" max="10" width="11.375" style="0" customWidth="1"/>
  </cols>
  <sheetData>
    <row r="1" spans="1:6" ht="18" customHeight="1">
      <c r="A1" s="324" t="s">
        <v>442</v>
      </c>
      <c r="B1" s="324"/>
      <c r="C1" s="324"/>
      <c r="D1" s="324"/>
      <c r="E1" s="324"/>
      <c r="F1" s="324"/>
    </row>
    <row r="2" spans="1:6" ht="12.75">
      <c r="A2" s="333" t="s">
        <v>0</v>
      </c>
      <c r="B2" s="333"/>
      <c r="C2" s="333"/>
      <c r="D2" s="333"/>
      <c r="E2" s="333"/>
      <c r="F2" s="333"/>
    </row>
    <row r="3" spans="1:6" ht="12.75">
      <c r="A3" s="47"/>
      <c r="B3" s="47"/>
      <c r="C3" s="47"/>
      <c r="D3" s="47"/>
      <c r="E3" s="47"/>
      <c r="F3" s="183" t="s">
        <v>123</v>
      </c>
    </row>
    <row r="4" spans="1:6" ht="12.75">
      <c r="A4" s="62" t="s">
        <v>124</v>
      </c>
      <c r="B4" s="62" t="s">
        <v>2</v>
      </c>
      <c r="C4" s="62" t="s">
        <v>3</v>
      </c>
      <c r="D4" s="62" t="s">
        <v>4</v>
      </c>
      <c r="E4" s="62" t="s">
        <v>266</v>
      </c>
      <c r="F4" s="62" t="s">
        <v>267</v>
      </c>
    </row>
    <row r="5" spans="1:6" ht="10.5" customHeigh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</row>
    <row r="6" spans="1:6" ht="12.75">
      <c r="A6" s="89"/>
      <c r="B6" s="89"/>
      <c r="C6" s="89"/>
      <c r="D6" s="89"/>
      <c r="E6" s="89" t="s">
        <v>268</v>
      </c>
      <c r="F6" s="184">
        <f>SUM(F7:F8)</f>
        <v>1290000</v>
      </c>
    </row>
    <row r="7" spans="1:6" ht="27" customHeight="1">
      <c r="A7" s="92" t="s">
        <v>135</v>
      </c>
      <c r="B7" s="92">
        <v>921</v>
      </c>
      <c r="C7" s="92">
        <v>92109</v>
      </c>
      <c r="D7" s="92">
        <v>2480</v>
      </c>
      <c r="E7" s="92" t="s">
        <v>269</v>
      </c>
      <c r="F7" s="185">
        <v>1150000</v>
      </c>
    </row>
    <row r="8" spans="1:6" ht="27" customHeight="1">
      <c r="A8" s="92" t="s">
        <v>138</v>
      </c>
      <c r="B8" s="92">
        <v>921</v>
      </c>
      <c r="C8" s="92">
        <v>92116</v>
      </c>
      <c r="D8" s="92">
        <v>2480</v>
      </c>
      <c r="E8" s="92" t="s">
        <v>269</v>
      </c>
      <c r="F8" s="93">
        <v>140000</v>
      </c>
    </row>
    <row r="9" spans="1:6" ht="15" customHeight="1">
      <c r="A9" s="92"/>
      <c r="B9" s="92"/>
      <c r="C9" s="92"/>
      <c r="D9" s="92"/>
      <c r="E9" s="92" t="s">
        <v>270</v>
      </c>
      <c r="F9" s="185">
        <v>0</v>
      </c>
    </row>
    <row r="10" spans="1:6" ht="18" customHeight="1">
      <c r="A10" s="331" t="s">
        <v>112</v>
      </c>
      <c r="B10" s="331"/>
      <c r="C10" s="331"/>
      <c r="D10" s="331"/>
      <c r="E10" s="331"/>
      <c r="F10" s="46">
        <f>SUM(F6+F9)</f>
        <v>1290000</v>
      </c>
    </row>
  </sheetData>
  <sheetProtection selectLockedCells="1" selectUnlockedCells="1"/>
  <mergeCells count="3">
    <mergeCell ref="A1:F1"/>
    <mergeCell ref="A2:F2"/>
    <mergeCell ref="A10:E10"/>
  </mergeCells>
  <printOptions/>
  <pageMargins left="0.75" right="0.75" top="1.1979166666666665" bottom="1" header="0.65625" footer="0.5118055555555555"/>
  <pageSetup horizontalDpi="600" verticalDpi="600" orientation="landscape" paperSize="9" r:id="rId1"/>
  <headerFooter alignWithMargins="0">
    <oddHeader>&amp;RZałącznik Nr 10 do Uchwały Nr ... Rady Gminy Czarna Dąbrówka
z dnia ............. 2019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45.625" style="0" customWidth="1"/>
    <col min="6" max="6" width="40.875" style="0" customWidth="1"/>
    <col min="7" max="7" width="18.00390625" style="0" customWidth="1"/>
  </cols>
  <sheetData>
    <row r="1" spans="1:7" ht="19.5" customHeight="1">
      <c r="A1" s="335" t="s">
        <v>443</v>
      </c>
      <c r="B1" s="335"/>
      <c r="C1" s="335"/>
      <c r="D1" s="335"/>
      <c r="E1" s="335"/>
      <c r="F1" s="335"/>
      <c r="G1" s="335"/>
    </row>
    <row r="2" spans="5:7" ht="19.5" customHeight="1">
      <c r="E2" s="47"/>
      <c r="F2" s="47"/>
      <c r="G2" s="183" t="s">
        <v>123</v>
      </c>
    </row>
    <row r="3" spans="1:7" ht="19.5" customHeight="1">
      <c r="A3" s="325" t="s">
        <v>124</v>
      </c>
      <c r="B3" s="325" t="s">
        <v>2</v>
      </c>
      <c r="C3" s="325" t="s">
        <v>3</v>
      </c>
      <c r="D3" s="325" t="s">
        <v>4</v>
      </c>
      <c r="E3" s="326" t="s">
        <v>271</v>
      </c>
      <c r="F3" s="326" t="s">
        <v>272</v>
      </c>
      <c r="G3" s="326" t="s">
        <v>273</v>
      </c>
    </row>
    <row r="4" spans="1:7" ht="19.5" customHeight="1">
      <c r="A4" s="325"/>
      <c r="B4" s="325"/>
      <c r="C4" s="325"/>
      <c r="D4" s="325"/>
      <c r="E4" s="326"/>
      <c r="F4" s="326"/>
      <c r="G4" s="326"/>
    </row>
    <row r="5" spans="1:7" ht="19.5" customHeight="1">
      <c r="A5" s="325"/>
      <c r="B5" s="325"/>
      <c r="C5" s="325"/>
      <c r="D5" s="325"/>
      <c r="E5" s="326"/>
      <c r="F5" s="326"/>
      <c r="G5" s="326"/>
    </row>
    <row r="6" spans="1:7" ht="7.5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</row>
    <row r="7" spans="1:7" ht="30" customHeight="1">
      <c r="A7" s="186"/>
      <c r="B7" s="186"/>
      <c r="C7" s="186"/>
      <c r="D7" s="186"/>
      <c r="E7" s="89" t="s">
        <v>274</v>
      </c>
      <c r="F7" s="186"/>
      <c r="G7" s="187">
        <f>SUM(G8:G9)</f>
        <v>310600</v>
      </c>
    </row>
    <row r="8" spans="1:7" ht="30" customHeight="1">
      <c r="A8" s="188" t="s">
        <v>135</v>
      </c>
      <c r="B8" s="188">
        <v>900</v>
      </c>
      <c r="C8" s="188">
        <v>90001</v>
      </c>
      <c r="D8" s="188">
        <v>2650</v>
      </c>
      <c r="E8" s="188" t="s">
        <v>154</v>
      </c>
      <c r="F8" s="189" t="s">
        <v>275</v>
      </c>
      <c r="G8" s="190">
        <v>230000</v>
      </c>
    </row>
    <row r="9" spans="1:7" ht="38.25">
      <c r="A9" s="188" t="s">
        <v>138</v>
      </c>
      <c r="B9" s="188">
        <v>900</v>
      </c>
      <c r="C9" s="188">
        <v>90002</v>
      </c>
      <c r="D9" s="188">
        <v>2650</v>
      </c>
      <c r="E9" s="188" t="s">
        <v>154</v>
      </c>
      <c r="F9" s="189" t="s">
        <v>276</v>
      </c>
      <c r="G9" s="190">
        <v>80600</v>
      </c>
    </row>
    <row r="10" spans="1:7" ht="30" customHeight="1">
      <c r="A10" s="188"/>
      <c r="B10" s="188"/>
      <c r="C10" s="188"/>
      <c r="D10" s="188"/>
      <c r="E10" s="92" t="s">
        <v>270</v>
      </c>
      <c r="F10" s="188"/>
      <c r="G10" s="190">
        <v>0</v>
      </c>
    </row>
    <row r="11" spans="1:7" s="47" customFormat="1" ht="30" customHeight="1">
      <c r="A11" s="331" t="s">
        <v>112</v>
      </c>
      <c r="B11" s="331"/>
      <c r="C11" s="331"/>
      <c r="D11" s="331"/>
      <c r="E11" s="331"/>
      <c r="F11" s="191"/>
      <c r="G11" s="46">
        <f>SUM(G7+G10)</f>
        <v>310600</v>
      </c>
    </row>
    <row r="13" spans="1:2" ht="12.75">
      <c r="A13" s="47" t="s">
        <v>444</v>
      </c>
      <c r="B13" s="283"/>
    </row>
    <row r="14" spans="1:2" ht="12.75">
      <c r="A14" t="s">
        <v>445</v>
      </c>
      <c r="B14" s="283"/>
    </row>
    <row r="15" spans="1:2" ht="12.75">
      <c r="A15" t="s">
        <v>446</v>
      </c>
      <c r="B15" s="283"/>
    </row>
  </sheetData>
  <sheetProtection selectLockedCells="1" selectUnlockedCells="1"/>
  <mergeCells count="9">
    <mergeCell ref="A11:E11"/>
    <mergeCell ref="A1:G1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39375" right="0.39375" top="1.1083333333333334" bottom="0.9840277777777777" header="0.5118055555555555" footer="0.5118055555555555"/>
  <pageSetup horizontalDpi="300" verticalDpi="300" orientation="landscape" paperSize="9" scale="95" r:id="rId1"/>
  <headerFooter alignWithMargins="0">
    <oddHeader>&amp;R&amp;9Załącznik nr 11 do Uchwały Nr ... Rady Gminy Czarna Dąbrówka
z dnia .... 2019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H16" sqref="H16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11.00390625" style="0" customWidth="1"/>
    <col min="4" max="4" width="5.00390625" style="0" customWidth="1"/>
    <col min="5" max="5" width="31.625" style="0" customWidth="1"/>
    <col min="6" max="6" width="48.875" style="192" customWidth="1"/>
    <col min="7" max="7" width="15.25390625" style="0" customWidth="1"/>
    <col min="8" max="8" width="16.625" style="0" customWidth="1"/>
  </cols>
  <sheetData>
    <row r="1" spans="1:8" ht="18.75" customHeight="1">
      <c r="A1" s="330" t="s">
        <v>472</v>
      </c>
      <c r="B1" s="330"/>
      <c r="C1" s="330"/>
      <c r="D1" s="330"/>
      <c r="E1" s="330"/>
      <c r="F1" s="330"/>
      <c r="G1" s="330"/>
      <c r="H1" s="193"/>
    </row>
    <row r="2" spans="6:8" ht="12.75" customHeight="1">
      <c r="F2" s="53"/>
      <c r="G2" s="61" t="s">
        <v>123</v>
      </c>
      <c r="H2" s="61"/>
    </row>
    <row r="3" spans="1:8" ht="25.5" customHeight="1">
      <c r="A3" s="62" t="s">
        <v>124</v>
      </c>
      <c r="B3" s="62" t="s">
        <v>2</v>
      </c>
      <c r="C3" s="62" t="s">
        <v>3</v>
      </c>
      <c r="D3" s="62" t="s">
        <v>4</v>
      </c>
      <c r="E3" s="62" t="s">
        <v>277</v>
      </c>
      <c r="F3" s="3" t="s">
        <v>205</v>
      </c>
      <c r="G3" s="62" t="s">
        <v>267</v>
      </c>
      <c r="H3" s="63" t="s">
        <v>278</v>
      </c>
    </row>
    <row r="4" spans="1:8" s="195" customFormat="1" ht="7.5" customHeight="1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194">
        <v>6</v>
      </c>
      <c r="G4" s="64">
        <v>7</v>
      </c>
      <c r="H4" s="64">
        <v>8</v>
      </c>
    </row>
    <row r="5" spans="1:8" ht="26.25" customHeight="1">
      <c r="A5" s="186"/>
      <c r="B5" s="186"/>
      <c r="C5" s="186"/>
      <c r="D5" s="186"/>
      <c r="E5" s="114" t="s">
        <v>279</v>
      </c>
      <c r="F5" s="196" t="s">
        <v>0</v>
      </c>
      <c r="G5" s="197">
        <f>SUM(G6:G11)</f>
        <v>3314622</v>
      </c>
      <c r="H5" s="197">
        <f>SUM(H6:H11)</f>
        <v>3272622</v>
      </c>
    </row>
    <row r="6" spans="1:8" ht="51">
      <c r="A6" s="198"/>
      <c r="B6" s="199">
        <v>801</v>
      </c>
      <c r="C6" s="199">
        <v>80146</v>
      </c>
      <c r="D6" s="199">
        <v>2310</v>
      </c>
      <c r="E6" s="263" t="s">
        <v>215</v>
      </c>
      <c r="F6" s="35" t="s">
        <v>214</v>
      </c>
      <c r="G6" s="200">
        <v>2000</v>
      </c>
      <c r="H6" s="200">
        <v>0</v>
      </c>
    </row>
    <row r="7" spans="1:8" ht="25.5">
      <c r="A7" s="198"/>
      <c r="B7" s="199">
        <v>851</v>
      </c>
      <c r="C7" s="199">
        <v>85154</v>
      </c>
      <c r="D7" s="199">
        <v>2800</v>
      </c>
      <c r="E7" s="94" t="s">
        <v>269</v>
      </c>
      <c r="F7" s="201" t="s">
        <v>280</v>
      </c>
      <c r="G7" s="200">
        <v>40000</v>
      </c>
      <c r="H7" s="200">
        <v>0</v>
      </c>
    </row>
    <row r="8" spans="1:8" ht="25.5">
      <c r="A8" s="202"/>
      <c r="B8" s="250" t="s">
        <v>356</v>
      </c>
      <c r="C8" s="250" t="s">
        <v>357</v>
      </c>
      <c r="D8" s="199">
        <v>6210</v>
      </c>
      <c r="E8" s="79" t="s">
        <v>154</v>
      </c>
      <c r="F8" s="286" t="s">
        <v>449</v>
      </c>
      <c r="G8" s="200">
        <v>60000</v>
      </c>
      <c r="H8" s="200">
        <v>60000</v>
      </c>
    </row>
    <row r="9" spans="1:8" ht="25.5">
      <c r="A9" s="202"/>
      <c r="B9" s="250" t="s">
        <v>356</v>
      </c>
      <c r="C9" s="250" t="s">
        <v>470</v>
      </c>
      <c r="D9" s="199">
        <v>6210</v>
      </c>
      <c r="E9" s="79" t="s">
        <v>154</v>
      </c>
      <c r="F9" s="309" t="s">
        <v>458</v>
      </c>
      <c r="G9" s="200">
        <v>62000</v>
      </c>
      <c r="H9" s="200">
        <v>62000</v>
      </c>
    </row>
    <row r="10" spans="1:8" ht="25.5">
      <c r="A10" s="202"/>
      <c r="B10" s="250" t="s">
        <v>356</v>
      </c>
      <c r="C10" s="250" t="s">
        <v>470</v>
      </c>
      <c r="D10" s="199">
        <v>6210</v>
      </c>
      <c r="E10" s="79" t="s">
        <v>154</v>
      </c>
      <c r="F10" s="309" t="s">
        <v>450</v>
      </c>
      <c r="G10" s="200">
        <v>60000</v>
      </c>
      <c r="H10" s="200">
        <v>60000</v>
      </c>
    </row>
    <row r="11" spans="1:8" ht="25.5">
      <c r="A11" s="202"/>
      <c r="B11" s="250" t="s">
        <v>356</v>
      </c>
      <c r="C11" s="250" t="s">
        <v>471</v>
      </c>
      <c r="D11" s="72" t="s">
        <v>452</v>
      </c>
      <c r="E11" s="79" t="s">
        <v>154</v>
      </c>
      <c r="F11" s="310" t="s">
        <v>453</v>
      </c>
      <c r="G11" s="200">
        <v>3090622</v>
      </c>
      <c r="H11" s="200">
        <v>3090622</v>
      </c>
    </row>
    <row r="12" spans="1:8" ht="30" customHeight="1">
      <c r="A12" s="203"/>
      <c r="B12" s="203"/>
      <c r="C12" s="203"/>
      <c r="D12" s="203"/>
      <c r="E12" s="9" t="s">
        <v>270</v>
      </c>
      <c r="F12" s="204"/>
      <c r="G12" s="205">
        <f>SUM(G13:G18)</f>
        <v>203800</v>
      </c>
      <c r="H12" s="205">
        <f>SUM(H13:H18)</f>
        <v>24500</v>
      </c>
    </row>
    <row r="13" spans="1:8" ht="12.75">
      <c r="A13" s="203"/>
      <c r="B13" s="206">
        <v>750</v>
      </c>
      <c r="C13" s="206">
        <v>75075</v>
      </c>
      <c r="D13" s="206">
        <v>2810</v>
      </c>
      <c r="E13" s="29" t="s">
        <v>281</v>
      </c>
      <c r="F13" s="14" t="s">
        <v>282</v>
      </c>
      <c r="G13" s="181">
        <v>5000</v>
      </c>
      <c r="H13" s="181">
        <v>0</v>
      </c>
    </row>
    <row r="14" spans="1:8" ht="38.25">
      <c r="A14" s="203"/>
      <c r="B14" s="206">
        <v>855</v>
      </c>
      <c r="C14" s="206">
        <v>85506</v>
      </c>
      <c r="D14" s="206">
        <v>2830</v>
      </c>
      <c r="E14" s="251" t="s">
        <v>359</v>
      </c>
      <c r="F14" s="14" t="s">
        <v>360</v>
      </c>
      <c r="G14" s="181">
        <v>54000</v>
      </c>
      <c r="H14" s="181">
        <v>0</v>
      </c>
    </row>
    <row r="15" spans="1:8" ht="12.75">
      <c r="A15" s="203"/>
      <c r="B15" s="206">
        <v>921</v>
      </c>
      <c r="C15" s="206">
        <v>92105</v>
      </c>
      <c r="D15" s="206">
        <v>2820</v>
      </c>
      <c r="E15" s="251" t="s">
        <v>281</v>
      </c>
      <c r="F15" s="252" t="s">
        <v>321</v>
      </c>
      <c r="G15" s="181">
        <v>78800</v>
      </c>
      <c r="H15" s="181">
        <v>0</v>
      </c>
    </row>
    <row r="16" spans="1:8" ht="38.25">
      <c r="A16" s="203"/>
      <c r="B16" s="206">
        <v>921</v>
      </c>
      <c r="C16" s="206">
        <v>92195</v>
      </c>
      <c r="D16" s="206">
        <v>2820</v>
      </c>
      <c r="E16" s="251" t="s">
        <v>281</v>
      </c>
      <c r="F16" s="309" t="s">
        <v>461</v>
      </c>
      <c r="G16" s="181">
        <v>5500</v>
      </c>
      <c r="H16" s="181">
        <v>0</v>
      </c>
    </row>
    <row r="17" spans="1:8" ht="38.25">
      <c r="A17" s="203"/>
      <c r="B17" s="206">
        <v>921</v>
      </c>
      <c r="C17" s="206">
        <v>92195</v>
      </c>
      <c r="D17" s="206">
        <v>6230</v>
      </c>
      <c r="E17" s="251" t="s">
        <v>281</v>
      </c>
      <c r="F17" s="309" t="s">
        <v>461</v>
      </c>
      <c r="G17" s="181">
        <v>24500</v>
      </c>
      <c r="H17" s="181">
        <v>24500</v>
      </c>
    </row>
    <row r="18" spans="1:8" ht="12.75">
      <c r="A18" s="203"/>
      <c r="B18" s="206">
        <v>926</v>
      </c>
      <c r="C18" s="206">
        <v>92605</v>
      </c>
      <c r="D18" s="206">
        <v>2820</v>
      </c>
      <c r="E18" s="29" t="s">
        <v>281</v>
      </c>
      <c r="F18" s="31" t="s">
        <v>283</v>
      </c>
      <c r="G18" s="181">
        <v>36000</v>
      </c>
      <c r="H18" s="181">
        <v>0</v>
      </c>
    </row>
    <row r="19" spans="1:8" ht="21" customHeight="1">
      <c r="A19" s="331" t="s">
        <v>112</v>
      </c>
      <c r="B19" s="331"/>
      <c r="C19" s="331"/>
      <c r="D19" s="331"/>
      <c r="E19" s="331"/>
      <c r="F19" s="331"/>
      <c r="G19" s="46">
        <f>SUM(G5+G12)</f>
        <v>3518422</v>
      </c>
      <c r="H19" s="46">
        <f>SUM(H5+H12)</f>
        <v>3297122</v>
      </c>
    </row>
  </sheetData>
  <sheetProtection selectLockedCells="1" selectUnlockedCells="1"/>
  <mergeCells count="2">
    <mergeCell ref="A1:G1"/>
    <mergeCell ref="A19:F19"/>
  </mergeCells>
  <printOptions horizontalCentered="1"/>
  <pageMargins left="0.39375" right="0.39375" top="1.0194444444444444" bottom="0.19652777777777777" header="0.6430555555555556" footer="0.5118055555555555"/>
  <pageSetup horizontalDpi="600" verticalDpi="600" orientation="landscape" paperSize="9" scale="95" r:id="rId1"/>
  <headerFooter alignWithMargins="0">
    <oddHeader>&amp;R&amp;9Załącznik nr 12 do Uchwały Nr ... Rady Gminy Czarna Dąbrówka
z dnia ....2019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"/>
  <sheetViews>
    <sheetView view="pageLayout" workbookViewId="0" topLeftCell="A1">
      <selection activeCell="E21" sqref="E21"/>
    </sheetView>
  </sheetViews>
  <sheetFormatPr defaultColWidth="9.00390625" defaultRowHeight="12.75"/>
  <cols>
    <col min="1" max="1" width="8.125" style="47" customWidth="1"/>
    <col min="2" max="2" width="10.75390625" style="47" customWidth="1"/>
    <col min="3" max="3" width="11.625" style="47" customWidth="1"/>
    <col min="4" max="4" width="49.625" style="47" customWidth="1"/>
    <col min="5" max="6" width="17.75390625" style="47" customWidth="1"/>
    <col min="7" max="16384" width="9.125" style="47" customWidth="1"/>
  </cols>
  <sheetData>
    <row r="1" spans="1:13" ht="19.5" customHeight="1">
      <c r="A1" s="324" t="s">
        <v>284</v>
      </c>
      <c r="B1" s="324"/>
      <c r="C1" s="324"/>
      <c r="D1" s="324"/>
      <c r="E1" s="324"/>
      <c r="F1" s="123"/>
      <c r="G1" s="123"/>
      <c r="H1" s="123"/>
      <c r="I1" s="123"/>
      <c r="J1" s="123"/>
      <c r="K1" s="123"/>
      <c r="L1" s="123"/>
      <c r="M1" s="123"/>
    </row>
    <row r="2" spans="1:10" ht="19.5" customHeight="1">
      <c r="A2" s="320" t="s">
        <v>447</v>
      </c>
      <c r="B2" s="320"/>
      <c r="C2" s="320"/>
      <c r="D2" s="320"/>
      <c r="E2" s="320"/>
      <c r="F2" s="123"/>
      <c r="G2" s="123"/>
      <c r="H2" s="123"/>
      <c r="I2" s="123"/>
      <c r="J2" s="123"/>
    </row>
    <row r="3" ht="12.75">
      <c r="B3" s="47" t="s">
        <v>0</v>
      </c>
    </row>
    <row r="4" spans="5:6" ht="12.75">
      <c r="E4" s="61" t="s">
        <v>0</v>
      </c>
      <c r="F4" s="61" t="s">
        <v>123</v>
      </c>
    </row>
    <row r="5" spans="1:13" ht="19.5" customHeight="1">
      <c r="A5" s="62" t="s">
        <v>2</v>
      </c>
      <c r="B5" s="62" t="s">
        <v>3</v>
      </c>
      <c r="C5" s="62" t="s">
        <v>285</v>
      </c>
      <c r="D5" s="62" t="s">
        <v>286</v>
      </c>
      <c r="E5" s="62" t="s">
        <v>287</v>
      </c>
      <c r="F5" s="62" t="s">
        <v>288</v>
      </c>
      <c r="G5" s="207"/>
      <c r="H5" s="207"/>
      <c r="I5" s="207"/>
      <c r="J5" s="207"/>
      <c r="K5" s="207"/>
      <c r="L5" s="208"/>
      <c r="M5" s="208"/>
    </row>
    <row r="6" spans="1:13" s="100" customFormat="1" ht="9" customHeight="1">
      <c r="A6" s="209">
        <v>1</v>
      </c>
      <c r="B6" s="209">
        <v>2</v>
      </c>
      <c r="C6" s="209">
        <v>3</v>
      </c>
      <c r="D6" s="209">
        <v>4</v>
      </c>
      <c r="E6" s="209">
        <v>5</v>
      </c>
      <c r="F6" s="209">
        <v>6</v>
      </c>
      <c r="G6" s="210"/>
      <c r="H6" s="211"/>
      <c r="I6" s="211"/>
      <c r="J6" s="211"/>
      <c r="K6" s="211"/>
      <c r="L6" s="212"/>
      <c r="M6" s="212"/>
    </row>
    <row r="7" spans="1:13" s="100" customFormat="1" ht="19.5" customHeight="1">
      <c r="A7" s="213">
        <v>900</v>
      </c>
      <c r="B7" s="213"/>
      <c r="C7" s="214"/>
      <c r="D7" s="215" t="s">
        <v>289</v>
      </c>
      <c r="E7" s="216">
        <f>SUM(E8:E8)</f>
        <v>10000</v>
      </c>
      <c r="F7" s="216">
        <f>SUM(F8:F8)</f>
        <v>10000</v>
      </c>
      <c r="G7" s="211"/>
      <c r="H7" s="211"/>
      <c r="I7" s="211"/>
      <c r="J7" s="211"/>
      <c r="K7" s="211"/>
      <c r="L7" s="212"/>
      <c r="M7" s="212"/>
    </row>
    <row r="8" spans="1:13" s="100" customFormat="1" ht="25.5">
      <c r="A8" s="217" t="s">
        <v>0</v>
      </c>
      <c r="B8" s="218">
        <v>90019</v>
      </c>
      <c r="C8" s="218"/>
      <c r="D8" s="219" t="s">
        <v>290</v>
      </c>
      <c r="E8" s="220">
        <f>SUM(E9:E11)</f>
        <v>10000</v>
      </c>
      <c r="F8" s="220">
        <f>SUM(F9:F11)</f>
        <v>10000</v>
      </c>
      <c r="G8" s="211"/>
      <c r="H8" s="211"/>
      <c r="I8" s="211"/>
      <c r="J8" s="211"/>
      <c r="K8" s="211"/>
      <c r="L8" s="212"/>
      <c r="M8" s="212"/>
    </row>
    <row r="9" spans="1:13" s="100" customFormat="1" ht="19.5" customHeight="1">
      <c r="A9" s="217" t="s">
        <v>0</v>
      </c>
      <c r="B9" s="217"/>
      <c r="C9" s="221" t="s">
        <v>16</v>
      </c>
      <c r="D9" s="222" t="s">
        <v>17</v>
      </c>
      <c r="E9" s="223">
        <v>10000</v>
      </c>
      <c r="F9" s="223"/>
      <c r="G9" s="211"/>
      <c r="H9" s="211"/>
      <c r="I9" s="211"/>
      <c r="J9" s="211"/>
      <c r="K9" s="211"/>
      <c r="L9" s="212"/>
      <c r="M9" s="212"/>
    </row>
    <row r="10" spans="1:13" s="100" customFormat="1" ht="19.5" customHeight="1">
      <c r="A10" s="217" t="s">
        <v>0</v>
      </c>
      <c r="B10" s="217"/>
      <c r="C10" s="217">
        <v>4210</v>
      </c>
      <c r="D10" s="222" t="s">
        <v>291</v>
      </c>
      <c r="E10" s="223"/>
      <c r="F10" s="223">
        <v>9000</v>
      </c>
      <c r="G10" s="211"/>
      <c r="H10" s="211"/>
      <c r="I10" s="211"/>
      <c r="J10" s="211"/>
      <c r="K10" s="211"/>
      <c r="L10" s="212"/>
      <c r="M10" s="212"/>
    </row>
    <row r="11" spans="1:13" ht="19.5" customHeight="1">
      <c r="A11" s="224" t="s">
        <v>0</v>
      </c>
      <c r="B11" s="224"/>
      <c r="C11" s="225">
        <v>4300</v>
      </c>
      <c r="D11" s="226" t="s">
        <v>292</v>
      </c>
      <c r="E11" s="227"/>
      <c r="F11" s="227">
        <v>1000</v>
      </c>
      <c r="G11" s="207"/>
      <c r="H11" s="207"/>
      <c r="I11" s="207"/>
      <c r="J11" s="207"/>
      <c r="K11" s="207"/>
      <c r="L11" s="208"/>
      <c r="M11" s="208"/>
    </row>
    <row r="12" spans="1:13" ht="19.5" customHeight="1">
      <c r="A12" s="86" t="s">
        <v>0</v>
      </c>
      <c r="B12" s="86"/>
      <c r="C12" s="86"/>
      <c r="D12" s="228" t="s">
        <v>112</v>
      </c>
      <c r="E12" s="87">
        <f>SUM(E7:E7)</f>
        <v>10000</v>
      </c>
      <c r="F12" s="87">
        <f>SUM(F7:F7)</f>
        <v>10000</v>
      </c>
      <c r="G12" s="207"/>
      <c r="H12" s="207"/>
      <c r="I12" s="207"/>
      <c r="J12" s="207"/>
      <c r="K12" s="207"/>
      <c r="L12" s="208"/>
      <c r="M12" s="208"/>
    </row>
  </sheetData>
  <sheetProtection selectLockedCells="1" selectUnlockedCells="1"/>
  <mergeCells count="2">
    <mergeCell ref="A1:E1"/>
    <mergeCell ref="A2:E2"/>
  </mergeCells>
  <printOptions horizontalCentered="1"/>
  <pageMargins left="0.5902777777777778" right="0.5902777777777778" top="1.1979166666666665" bottom="0.5902777777777778" header="0.5118055555555555" footer="0.5118055555555555"/>
  <pageSetup horizontalDpi="600" verticalDpi="600" orientation="landscape" paperSize="9" r:id="rId1"/>
  <headerFooter alignWithMargins="0">
    <oddHeader>&amp;RZałącznik nr 13 do Uchwały Nr ... Rady Gminy Czarna Dąbrówka
z dnia ... 2019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J22" sqref="J22"/>
    </sheetView>
  </sheetViews>
  <sheetFormatPr defaultColWidth="9.00390625" defaultRowHeight="12.75"/>
  <cols>
    <col min="1" max="1" width="8.875" style="0" customWidth="1"/>
    <col min="2" max="2" width="12.25390625" style="0" customWidth="1"/>
    <col min="3" max="3" width="16.75390625" style="0" hidden="1" customWidth="1"/>
    <col min="4" max="4" width="10.75390625" style="0" customWidth="1"/>
    <col min="5" max="7" width="9.00390625" style="0" customWidth="1"/>
    <col min="8" max="8" width="23.125" style="0" customWidth="1"/>
    <col min="9" max="9" width="14.75390625" style="0" customWidth="1"/>
    <col min="10" max="10" width="15.125" style="0" customWidth="1"/>
  </cols>
  <sheetData>
    <row r="1" spans="1:10" ht="16.5">
      <c r="A1" s="369" t="s">
        <v>293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6.5">
      <c r="A2" s="369" t="s">
        <v>294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16.5">
      <c r="A3" s="369" t="s">
        <v>447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8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2.75">
      <c r="A5" s="47"/>
      <c r="B5" s="47"/>
      <c r="C5" s="47"/>
      <c r="D5" s="47"/>
      <c r="E5" s="47"/>
      <c r="F5" s="47"/>
      <c r="G5" s="47"/>
      <c r="H5" s="47"/>
      <c r="I5" s="47"/>
      <c r="J5" t="s">
        <v>123</v>
      </c>
    </row>
    <row r="6" spans="1:10" ht="12.75" customHeight="1">
      <c r="A6" s="325" t="s">
        <v>295</v>
      </c>
      <c r="B6" s="325" t="s">
        <v>3</v>
      </c>
      <c r="C6" s="326" t="s">
        <v>296</v>
      </c>
      <c r="D6" s="326" t="s">
        <v>285</v>
      </c>
      <c r="E6" s="326" t="s">
        <v>286</v>
      </c>
      <c r="F6" s="326"/>
      <c r="G6" s="326"/>
      <c r="H6" s="326"/>
      <c r="I6" s="326" t="s">
        <v>287</v>
      </c>
      <c r="J6" s="326" t="s">
        <v>288</v>
      </c>
    </row>
    <row r="7" spans="1:10" ht="12.75" customHeight="1">
      <c r="A7" s="325"/>
      <c r="B7" s="325"/>
      <c r="C7" s="326"/>
      <c r="D7" s="326"/>
      <c r="E7" s="326"/>
      <c r="F7" s="326"/>
      <c r="G7" s="326"/>
      <c r="H7" s="326"/>
      <c r="I7" s="326"/>
      <c r="J7" s="326"/>
    </row>
    <row r="8" spans="1:10" ht="12.75">
      <c r="A8" s="325"/>
      <c r="B8" s="325"/>
      <c r="C8" s="326"/>
      <c r="D8" s="326"/>
      <c r="E8" s="326"/>
      <c r="F8" s="326"/>
      <c r="G8" s="326"/>
      <c r="H8" s="326"/>
      <c r="I8" s="326"/>
      <c r="J8" s="326"/>
    </row>
    <row r="9" spans="1:10" ht="9" customHeight="1" hidden="1">
      <c r="A9" s="325"/>
      <c r="B9" s="325"/>
      <c r="C9" s="326"/>
      <c r="D9" s="326"/>
      <c r="E9" s="326"/>
      <c r="F9" s="326"/>
      <c r="G9" s="326"/>
      <c r="H9" s="326"/>
      <c r="I9" s="326"/>
      <c r="J9" s="326"/>
    </row>
    <row r="10" spans="1:10" ht="9" customHeight="1">
      <c r="A10" s="64">
        <v>1</v>
      </c>
      <c r="B10" s="64">
        <v>2</v>
      </c>
      <c r="C10" s="64">
        <v>3</v>
      </c>
      <c r="D10" s="64">
        <v>3</v>
      </c>
      <c r="E10" s="373">
        <v>4</v>
      </c>
      <c r="F10" s="373"/>
      <c r="G10" s="373"/>
      <c r="H10" s="373"/>
      <c r="I10" s="64">
        <v>5</v>
      </c>
      <c r="J10" s="64">
        <v>6</v>
      </c>
    </row>
    <row r="11" spans="1:10" ht="14.25" customHeight="1">
      <c r="A11" s="229">
        <v>900</v>
      </c>
      <c r="B11" s="229" t="s">
        <v>0</v>
      </c>
      <c r="C11" s="229"/>
      <c r="D11" s="230"/>
      <c r="E11" s="374" t="s">
        <v>104</v>
      </c>
      <c r="F11" s="374"/>
      <c r="G11" s="374"/>
      <c r="H11" s="374"/>
      <c r="I11" s="231">
        <f>I12</f>
        <v>1213000</v>
      </c>
      <c r="J11" s="231"/>
    </row>
    <row r="12" spans="1:10" ht="14.25" customHeight="1">
      <c r="A12" s="119"/>
      <c r="B12" s="119">
        <v>90002</v>
      </c>
      <c r="C12" s="119"/>
      <c r="D12" s="232"/>
      <c r="E12" s="375" t="s">
        <v>107</v>
      </c>
      <c r="F12" s="375"/>
      <c r="G12" s="375"/>
      <c r="H12" s="375"/>
      <c r="I12" s="122">
        <f>I13</f>
        <v>1213000</v>
      </c>
      <c r="J12" s="122"/>
    </row>
    <row r="13" spans="1:10" ht="25.5" customHeight="1">
      <c r="A13" s="76"/>
      <c r="B13" s="76"/>
      <c r="C13" s="76"/>
      <c r="D13" s="233" t="s">
        <v>73</v>
      </c>
      <c r="E13" s="370" t="s">
        <v>297</v>
      </c>
      <c r="F13" s="370"/>
      <c r="G13" s="370"/>
      <c r="H13" s="370"/>
      <c r="I13" s="234">
        <v>1213000</v>
      </c>
      <c r="J13" s="234"/>
    </row>
    <row r="14" spans="1:10" ht="13.5" customHeight="1">
      <c r="A14" s="229">
        <v>900</v>
      </c>
      <c r="B14" s="229" t="s">
        <v>0</v>
      </c>
      <c r="C14" s="229"/>
      <c r="D14" s="230"/>
      <c r="E14" s="374" t="s">
        <v>104</v>
      </c>
      <c r="F14" s="374"/>
      <c r="G14" s="374"/>
      <c r="H14" s="374"/>
      <c r="I14" s="231" t="s">
        <v>0</v>
      </c>
      <c r="J14" s="231">
        <f>J15</f>
        <v>1213000</v>
      </c>
    </row>
    <row r="15" spans="1:10" ht="14.25" customHeight="1">
      <c r="A15" s="76"/>
      <c r="B15" s="119">
        <v>90002</v>
      </c>
      <c r="C15" s="119"/>
      <c r="D15" s="232"/>
      <c r="E15" s="375" t="s">
        <v>107</v>
      </c>
      <c r="F15" s="375"/>
      <c r="G15" s="375"/>
      <c r="H15" s="375"/>
      <c r="I15" s="122" t="s">
        <v>0</v>
      </c>
      <c r="J15" s="122">
        <f>SUM(J16:J17)</f>
        <v>1213000</v>
      </c>
    </row>
    <row r="16" spans="1:10" ht="27.75" customHeight="1">
      <c r="A16" s="235"/>
      <c r="B16" s="235"/>
      <c r="C16" s="235"/>
      <c r="D16" s="236" t="s">
        <v>298</v>
      </c>
      <c r="E16" s="370" t="s">
        <v>299</v>
      </c>
      <c r="F16" s="370"/>
      <c r="G16" s="370"/>
      <c r="H16" s="370"/>
      <c r="I16" s="237"/>
      <c r="J16" s="237">
        <v>80600</v>
      </c>
    </row>
    <row r="17" spans="1:10" ht="15" customHeight="1">
      <c r="A17" s="238"/>
      <c r="B17" s="238" t="s">
        <v>0</v>
      </c>
      <c r="C17" s="238"/>
      <c r="D17" s="239" t="s">
        <v>300</v>
      </c>
      <c r="E17" s="371" t="s">
        <v>301</v>
      </c>
      <c r="F17" s="371"/>
      <c r="G17" s="371"/>
      <c r="H17" s="371"/>
      <c r="I17" s="240"/>
      <c r="J17" s="240">
        <v>1132400</v>
      </c>
    </row>
    <row r="18" spans="1:10" ht="17.25" customHeight="1">
      <c r="A18" s="241"/>
      <c r="B18" s="241"/>
      <c r="C18" s="242"/>
      <c r="D18" s="242"/>
      <c r="E18" s="372" t="s">
        <v>112</v>
      </c>
      <c r="F18" s="372"/>
      <c r="G18" s="372"/>
      <c r="H18" s="372"/>
      <c r="I18" s="243">
        <f>I11</f>
        <v>1213000</v>
      </c>
      <c r="J18" s="243">
        <f>J14</f>
        <v>1213000</v>
      </c>
    </row>
  </sheetData>
  <sheetProtection selectLockedCells="1" selectUnlockedCells="1"/>
  <mergeCells count="19">
    <mergeCell ref="E16:H16"/>
    <mergeCell ref="E17:H17"/>
    <mergeCell ref="E18:H18"/>
    <mergeCell ref="E10:H10"/>
    <mergeCell ref="E11:H11"/>
    <mergeCell ref="E12:H12"/>
    <mergeCell ref="E13:H13"/>
    <mergeCell ref="E14:H14"/>
    <mergeCell ref="E15:H15"/>
    <mergeCell ref="A1:J1"/>
    <mergeCell ref="A2:J2"/>
    <mergeCell ref="A3:J3"/>
    <mergeCell ref="A6:A9"/>
    <mergeCell ref="B6:B9"/>
    <mergeCell ref="C6:C9"/>
    <mergeCell ref="D6:D9"/>
    <mergeCell ref="E6:H9"/>
    <mergeCell ref="I6:I9"/>
    <mergeCell ref="J6:J9"/>
  </mergeCells>
  <printOptions/>
  <pageMargins left="0.75" right="0.75" top="1.1145833333333335" bottom="1" header="0.5" footer="0.5118055555555555"/>
  <pageSetup horizontalDpi="600" verticalDpi="600" orientation="landscape" paperSize="9" r:id="rId1"/>
  <headerFooter alignWithMargins="0">
    <oddHeader>&amp;RZałącznik nr 14 do Uchwały Rady Gminy Czarna Dąbrówka 
z dnia .... 2019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 topLeftCell="A1">
      <selection activeCell="H14" sqref="H14"/>
    </sheetView>
  </sheetViews>
  <sheetFormatPr defaultColWidth="9.00390625" defaultRowHeight="12.75"/>
  <cols>
    <col min="1" max="1" width="4.75390625" style="0" customWidth="1"/>
    <col min="2" max="2" width="27.125" style="0" customWidth="1"/>
    <col min="3" max="3" width="12.125" style="0" customWidth="1"/>
    <col min="4" max="4" width="9.00390625" style="0" customWidth="1"/>
    <col min="5" max="5" width="11.75390625" style="0" customWidth="1"/>
    <col min="6" max="6" width="8.625" style="0" customWidth="1"/>
    <col min="7" max="7" width="10.25390625" style="0" customWidth="1"/>
    <col min="8" max="9" width="9.00390625" style="0" customWidth="1"/>
    <col min="10" max="10" width="12.00390625" style="0" customWidth="1"/>
    <col min="11" max="11" width="12.25390625" style="0" customWidth="1"/>
  </cols>
  <sheetData>
    <row r="1" spans="1:11" ht="18" customHeight="1">
      <c r="A1" s="369" t="s">
        <v>473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0" ht="16.5">
      <c r="A2" s="369" t="s">
        <v>0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18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1" ht="12.75">
      <c r="A4" s="47"/>
      <c r="B4" s="47"/>
      <c r="C4" s="47"/>
      <c r="D4" s="47"/>
      <c r="E4" s="47"/>
      <c r="F4" s="47"/>
      <c r="G4" s="47"/>
      <c r="H4" s="47"/>
      <c r="I4" s="47"/>
      <c r="K4" s="61" t="s">
        <v>123</v>
      </c>
    </row>
    <row r="5" spans="1:11" ht="14.25" customHeight="1">
      <c r="A5" s="325" t="s">
        <v>124</v>
      </c>
      <c r="B5" s="325" t="s">
        <v>286</v>
      </c>
      <c r="C5" s="326" t="s">
        <v>302</v>
      </c>
      <c r="D5" s="326" t="s">
        <v>303</v>
      </c>
      <c r="E5" s="326"/>
      <c r="F5" s="326"/>
      <c r="G5" s="326"/>
      <c r="H5" s="326" t="s">
        <v>304</v>
      </c>
      <c r="I5" s="326"/>
      <c r="J5" s="326" t="s">
        <v>305</v>
      </c>
      <c r="K5" s="326" t="s">
        <v>474</v>
      </c>
    </row>
    <row r="6" spans="1:11" ht="25.5" customHeight="1">
      <c r="A6" s="325"/>
      <c r="B6" s="325"/>
      <c r="C6" s="326"/>
      <c r="D6" s="326" t="s">
        <v>306</v>
      </c>
      <c r="E6" s="316" t="s">
        <v>198</v>
      </c>
      <c r="F6" s="316"/>
      <c r="G6" s="316"/>
      <c r="H6" s="326" t="s">
        <v>306</v>
      </c>
      <c r="I6" s="326" t="s">
        <v>307</v>
      </c>
      <c r="J6" s="326"/>
      <c r="K6" s="326"/>
    </row>
    <row r="7" spans="1:11" ht="24.75" customHeight="1">
      <c r="A7" s="325"/>
      <c r="B7" s="325"/>
      <c r="C7" s="326"/>
      <c r="D7" s="326"/>
      <c r="E7" s="326" t="s">
        <v>308</v>
      </c>
      <c r="F7" s="316" t="s">
        <v>198</v>
      </c>
      <c r="G7" s="316"/>
      <c r="H7" s="326"/>
      <c r="I7" s="326"/>
      <c r="J7" s="326"/>
      <c r="K7" s="326"/>
    </row>
    <row r="8" spans="1:11" ht="45.75" customHeight="1">
      <c r="A8" s="325"/>
      <c r="B8" s="325"/>
      <c r="C8" s="326"/>
      <c r="D8" s="326"/>
      <c r="E8" s="326"/>
      <c r="F8" s="244" t="s">
        <v>309</v>
      </c>
      <c r="G8" s="244" t="s">
        <v>310</v>
      </c>
      <c r="H8" s="326"/>
      <c r="I8" s="326"/>
      <c r="J8" s="326"/>
      <c r="K8" s="326"/>
    </row>
    <row r="9" spans="1:11" ht="12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</row>
    <row r="10" spans="1:11" ht="25.5" customHeight="1">
      <c r="A10" s="169" t="s">
        <v>311</v>
      </c>
      <c r="B10" s="134" t="s">
        <v>312</v>
      </c>
      <c r="C10" s="135">
        <f aca="true" t="shared" si="0" ref="C10:K10">SUM(C12:C13)</f>
        <v>120000</v>
      </c>
      <c r="D10" s="135">
        <f t="shared" si="0"/>
        <v>5712622</v>
      </c>
      <c r="E10" s="135">
        <f t="shared" si="0"/>
        <v>3583222</v>
      </c>
      <c r="F10" s="135">
        <f t="shared" si="0"/>
        <v>310600</v>
      </c>
      <c r="G10" s="135">
        <f t="shared" si="0"/>
        <v>3272622</v>
      </c>
      <c r="H10" s="135">
        <f t="shared" si="0"/>
        <v>5712622</v>
      </c>
      <c r="I10" s="135">
        <f t="shared" si="0"/>
        <v>0</v>
      </c>
      <c r="J10" s="135">
        <f t="shared" si="0"/>
        <v>120000</v>
      </c>
      <c r="K10" s="135">
        <f t="shared" si="0"/>
        <v>0</v>
      </c>
    </row>
    <row r="11" spans="1:11" ht="12.75">
      <c r="A11" s="76"/>
      <c r="B11" s="245" t="s">
        <v>196</v>
      </c>
      <c r="C11" s="78"/>
      <c r="D11" s="78"/>
      <c r="E11" s="78"/>
      <c r="F11" s="78"/>
      <c r="G11" s="78"/>
      <c r="H11" s="78"/>
      <c r="I11" s="78"/>
      <c r="J11" s="78"/>
      <c r="K11" s="246"/>
    </row>
    <row r="12" spans="1:11" ht="24.75" customHeight="1">
      <c r="A12" s="76"/>
      <c r="B12" s="247" t="s">
        <v>313</v>
      </c>
      <c r="C12" s="78">
        <v>120000</v>
      </c>
      <c r="D12" s="78">
        <v>2440000</v>
      </c>
      <c r="E12" s="78">
        <v>310600</v>
      </c>
      <c r="F12" s="78">
        <v>310600</v>
      </c>
      <c r="G12" s="78">
        <v>0</v>
      </c>
      <c r="H12" s="78">
        <v>2440000</v>
      </c>
      <c r="I12" s="78">
        <v>0</v>
      </c>
      <c r="J12" s="78">
        <v>120000</v>
      </c>
      <c r="K12" s="234">
        <v>0</v>
      </c>
    </row>
    <row r="13" spans="1:11" ht="24.75" customHeight="1">
      <c r="A13" s="238"/>
      <c r="B13" s="248" t="s">
        <v>314</v>
      </c>
      <c r="C13" s="138">
        <v>0</v>
      </c>
      <c r="D13" s="138">
        <v>3272622</v>
      </c>
      <c r="E13" s="138">
        <v>3272622</v>
      </c>
      <c r="F13" s="138">
        <v>0</v>
      </c>
      <c r="G13" s="138">
        <v>3272622</v>
      </c>
      <c r="H13" s="138">
        <v>3272622</v>
      </c>
      <c r="I13" s="138">
        <v>0</v>
      </c>
      <c r="J13" s="138">
        <v>0</v>
      </c>
      <c r="K13" s="240">
        <v>0</v>
      </c>
    </row>
    <row r="14" ht="12.75">
      <c r="K14" t="s">
        <v>0</v>
      </c>
    </row>
    <row r="15" ht="12.75">
      <c r="B15" s="33" t="s">
        <v>475</v>
      </c>
    </row>
    <row r="16" ht="12.75">
      <c r="B16" t="s">
        <v>361</v>
      </c>
    </row>
    <row r="17" ht="12.75" customHeight="1">
      <c r="B17" t="s">
        <v>476</v>
      </c>
    </row>
    <row r="18" ht="12.75">
      <c r="B18" t="s">
        <v>480</v>
      </c>
    </row>
    <row r="19" ht="12.75">
      <c r="B19" t="s">
        <v>477</v>
      </c>
    </row>
    <row r="20" spans="2:11" ht="12.75">
      <c r="B20" s="376" t="s">
        <v>478</v>
      </c>
      <c r="C20" s="377"/>
      <c r="D20" s="377"/>
      <c r="E20" s="377"/>
      <c r="F20" s="377"/>
      <c r="G20" s="377"/>
      <c r="H20" s="377"/>
      <c r="I20" s="377"/>
      <c r="J20" s="377"/>
      <c r="K20" s="377"/>
    </row>
    <row r="21" ht="12.75">
      <c r="B21" t="s">
        <v>479</v>
      </c>
    </row>
    <row r="22" ht="12.75">
      <c r="B22" t="s">
        <v>481</v>
      </c>
    </row>
  </sheetData>
  <sheetProtection selectLockedCells="1" selectUnlockedCells="1"/>
  <mergeCells count="16">
    <mergeCell ref="E6:G6"/>
    <mergeCell ref="H6:H8"/>
    <mergeCell ref="I6:I8"/>
    <mergeCell ref="E7:E8"/>
    <mergeCell ref="F7:G7"/>
    <mergeCell ref="B20:K20"/>
    <mergeCell ref="A1:K1"/>
    <mergeCell ref="A2:J2"/>
    <mergeCell ref="A5:A8"/>
    <mergeCell ref="B5:B8"/>
    <mergeCell ref="C5:C8"/>
    <mergeCell ref="D5:G5"/>
    <mergeCell ref="H5:I5"/>
    <mergeCell ref="J5:J8"/>
    <mergeCell ref="K5:K8"/>
    <mergeCell ref="D6:D8"/>
  </mergeCells>
  <printOptions/>
  <pageMargins left="0.75" right="0.75" top="1" bottom="1" header="0.5" footer="0.5118055555555555"/>
  <pageSetup horizontalDpi="600" verticalDpi="600" orientation="landscape" paperSize="9" r:id="rId1"/>
  <headerFooter alignWithMargins="0">
    <oddHeader>&amp;RZałącznik nr 15 do Uchwały Nr ... Rady Gminy Czarna Dąbrówka
z dnia ... 2019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120" zoomScalePageLayoutView="120" workbookViewId="0" topLeftCell="A7">
      <selection activeCell="D18" sqref="D18"/>
    </sheetView>
  </sheetViews>
  <sheetFormatPr defaultColWidth="9.00390625" defaultRowHeight="12.75"/>
  <cols>
    <col min="1" max="1" width="5.75390625" style="0" customWidth="1"/>
    <col min="2" max="2" width="9.00390625" style="0" customWidth="1"/>
    <col min="3" max="3" width="5.00390625" style="0" customWidth="1"/>
    <col min="4" max="4" width="30.875" style="0" customWidth="1"/>
    <col min="5" max="6" width="9.75390625" style="0" bestFit="1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8" customHeight="1">
      <c r="A1" s="320" t="s">
        <v>451</v>
      </c>
      <c r="B1" s="320"/>
      <c r="C1" s="320"/>
      <c r="D1" s="320"/>
      <c r="E1" s="320"/>
      <c r="F1" s="320"/>
      <c r="G1" s="320"/>
      <c r="H1" s="320"/>
      <c r="I1" s="320"/>
    </row>
    <row r="2" spans="1:9" ht="9" customHeight="1">
      <c r="A2" s="48"/>
      <c r="B2" s="48"/>
      <c r="C2" s="48"/>
      <c r="D2" s="48"/>
      <c r="E2" s="48"/>
      <c r="F2" s="48"/>
      <c r="G2" s="48"/>
      <c r="H2" s="48"/>
      <c r="I2" s="47"/>
    </row>
    <row r="3" spans="1:9" ht="8.25" customHeight="1" hidden="1">
      <c r="A3" s="49"/>
      <c r="B3" s="49"/>
      <c r="C3" s="49"/>
      <c r="D3" s="49"/>
      <c r="E3" s="49"/>
      <c r="F3" s="49"/>
      <c r="G3" s="49"/>
      <c r="H3" s="47"/>
      <c r="I3" s="50"/>
    </row>
    <row r="4" spans="1:9" ht="12.75" customHeight="1">
      <c r="A4" s="321" t="s">
        <v>2</v>
      </c>
      <c r="B4" s="321" t="s">
        <v>3</v>
      </c>
      <c r="C4" s="321" t="s">
        <v>4</v>
      </c>
      <c r="D4" s="321" t="s">
        <v>110</v>
      </c>
      <c r="E4" s="322" t="s">
        <v>112</v>
      </c>
      <c r="F4" s="321" t="s">
        <v>113</v>
      </c>
      <c r="G4" s="321"/>
      <c r="H4" s="321"/>
      <c r="I4" s="321"/>
    </row>
    <row r="5" spans="1:9" ht="23.25" customHeight="1">
      <c r="A5" s="321"/>
      <c r="B5" s="321"/>
      <c r="C5" s="321"/>
      <c r="D5" s="321"/>
      <c r="E5" s="322"/>
      <c r="F5" s="323" t="s">
        <v>114</v>
      </c>
      <c r="G5" s="323"/>
      <c r="H5" s="317" t="s">
        <v>115</v>
      </c>
      <c r="I5" s="318" t="s">
        <v>116</v>
      </c>
    </row>
    <row r="6" spans="1:9" ht="105" customHeight="1">
      <c r="A6" s="321"/>
      <c r="B6" s="321"/>
      <c r="C6" s="321"/>
      <c r="D6" s="321"/>
      <c r="E6" s="322"/>
      <c r="F6" s="54" t="s">
        <v>117</v>
      </c>
      <c r="G6" s="55" t="s">
        <v>118</v>
      </c>
      <c r="H6" s="317"/>
      <c r="I6" s="318"/>
    </row>
    <row r="7" spans="1:9" ht="8.25" customHeight="1">
      <c r="A7" s="51">
        <v>1</v>
      </c>
      <c r="B7" s="51">
        <v>2</v>
      </c>
      <c r="C7" s="51">
        <v>3</v>
      </c>
      <c r="D7" s="51">
        <v>4</v>
      </c>
      <c r="E7" s="56">
        <v>5</v>
      </c>
      <c r="F7" s="56">
        <v>6</v>
      </c>
      <c r="G7" s="56">
        <v>7</v>
      </c>
      <c r="H7" s="56">
        <v>8</v>
      </c>
      <c r="I7" s="51">
        <v>9</v>
      </c>
    </row>
    <row r="8" spans="1:9" ht="12.75">
      <c r="A8" s="72">
        <v>600</v>
      </c>
      <c r="B8" s="72">
        <v>60016</v>
      </c>
      <c r="C8" s="72">
        <v>6050</v>
      </c>
      <c r="D8" s="67" t="s">
        <v>119</v>
      </c>
      <c r="E8" s="297">
        <v>900000</v>
      </c>
      <c r="F8" s="297">
        <v>900000</v>
      </c>
      <c r="G8" s="297">
        <v>0</v>
      </c>
      <c r="H8" s="297">
        <v>0</v>
      </c>
      <c r="I8" s="297">
        <v>0</v>
      </c>
    </row>
    <row r="9" spans="1:9" ht="24">
      <c r="A9" s="72">
        <v>630</v>
      </c>
      <c r="B9" s="72">
        <v>63003</v>
      </c>
      <c r="C9" s="72" t="s">
        <v>120</v>
      </c>
      <c r="D9" s="67" t="s">
        <v>448</v>
      </c>
      <c r="E9" s="297">
        <v>93000</v>
      </c>
      <c r="F9" s="297">
        <v>93000</v>
      </c>
      <c r="G9" s="297">
        <v>93000</v>
      </c>
      <c r="H9" s="297">
        <v>0</v>
      </c>
      <c r="I9" s="297">
        <v>0</v>
      </c>
    </row>
    <row r="10" spans="1:9" ht="12.75">
      <c r="A10" s="72">
        <v>700</v>
      </c>
      <c r="B10" s="72">
        <v>70005</v>
      </c>
      <c r="C10" s="72">
        <v>6060</v>
      </c>
      <c r="D10" s="71" t="s">
        <v>121</v>
      </c>
      <c r="E10" s="297">
        <v>30000</v>
      </c>
      <c r="F10" s="297">
        <v>30000</v>
      </c>
      <c r="G10" s="297">
        <v>0</v>
      </c>
      <c r="H10" s="297">
        <v>0</v>
      </c>
      <c r="I10" s="297">
        <v>0</v>
      </c>
    </row>
    <row r="11" spans="1:9" ht="26.25" customHeight="1">
      <c r="A11" s="72">
        <v>900</v>
      </c>
      <c r="B11" s="72">
        <v>90001</v>
      </c>
      <c r="C11" s="72" t="s">
        <v>120</v>
      </c>
      <c r="D11" s="280" t="s">
        <v>327</v>
      </c>
      <c r="E11" s="297">
        <v>3600000</v>
      </c>
      <c r="F11" s="298">
        <v>3600000</v>
      </c>
      <c r="G11" s="298">
        <v>3600000</v>
      </c>
      <c r="H11" s="298">
        <v>0</v>
      </c>
      <c r="I11" s="297">
        <v>0</v>
      </c>
    </row>
    <row r="12" spans="1:9" ht="15.75" customHeight="1">
      <c r="A12" s="72">
        <v>900</v>
      </c>
      <c r="B12" s="72">
        <v>90001</v>
      </c>
      <c r="C12" s="299">
        <v>6210</v>
      </c>
      <c r="D12" s="281" t="s">
        <v>449</v>
      </c>
      <c r="E12" s="298">
        <v>60000</v>
      </c>
      <c r="F12" s="298">
        <v>60000</v>
      </c>
      <c r="G12" s="298">
        <v>0</v>
      </c>
      <c r="H12" s="298">
        <v>0</v>
      </c>
      <c r="I12" s="298">
        <v>0</v>
      </c>
    </row>
    <row r="13" spans="1:9" ht="36.75" customHeight="1">
      <c r="A13" s="72">
        <v>900</v>
      </c>
      <c r="B13" s="72">
        <v>90002</v>
      </c>
      <c r="C13" s="72" t="s">
        <v>122</v>
      </c>
      <c r="D13" s="280" t="s">
        <v>326</v>
      </c>
      <c r="E13" s="297">
        <v>783566</v>
      </c>
      <c r="F13" s="298">
        <v>783566</v>
      </c>
      <c r="G13" s="298">
        <v>783566</v>
      </c>
      <c r="H13" s="298">
        <v>0</v>
      </c>
      <c r="I13" s="297">
        <v>0</v>
      </c>
    </row>
    <row r="14" spans="1:9" ht="36">
      <c r="A14" s="72">
        <v>900</v>
      </c>
      <c r="B14" s="72">
        <v>90017</v>
      </c>
      <c r="C14" s="72">
        <v>6210</v>
      </c>
      <c r="D14" s="300" t="s">
        <v>458</v>
      </c>
      <c r="E14" s="297">
        <v>62000</v>
      </c>
      <c r="F14" s="298">
        <v>62000</v>
      </c>
      <c r="G14" s="298">
        <v>0</v>
      </c>
      <c r="H14" s="298">
        <v>0</v>
      </c>
      <c r="I14" s="297">
        <v>0</v>
      </c>
    </row>
    <row r="15" spans="1:9" ht="36">
      <c r="A15" s="72">
        <v>900</v>
      </c>
      <c r="B15" s="72">
        <v>90017</v>
      </c>
      <c r="C15" s="72">
        <v>6210</v>
      </c>
      <c r="D15" s="300" t="s">
        <v>450</v>
      </c>
      <c r="E15" s="297">
        <v>60000</v>
      </c>
      <c r="F15" s="298">
        <v>60000</v>
      </c>
      <c r="G15" s="298">
        <v>0</v>
      </c>
      <c r="H15" s="298">
        <v>0</v>
      </c>
      <c r="I15" s="297">
        <v>0</v>
      </c>
    </row>
    <row r="16" spans="1:9" ht="24">
      <c r="A16" s="72">
        <v>900</v>
      </c>
      <c r="B16" s="72">
        <v>90095</v>
      </c>
      <c r="C16" s="72" t="s">
        <v>120</v>
      </c>
      <c r="D16" s="280" t="s">
        <v>325</v>
      </c>
      <c r="E16" s="297">
        <v>170500</v>
      </c>
      <c r="F16" s="298">
        <v>170500</v>
      </c>
      <c r="G16" s="298">
        <v>170500</v>
      </c>
      <c r="H16" s="298">
        <v>0</v>
      </c>
      <c r="I16" s="297">
        <v>0</v>
      </c>
    </row>
    <row r="17" spans="1:9" ht="36">
      <c r="A17" s="72">
        <v>900</v>
      </c>
      <c r="B17" s="72">
        <v>90095</v>
      </c>
      <c r="C17" s="72" t="s">
        <v>120</v>
      </c>
      <c r="D17" s="280" t="s">
        <v>454</v>
      </c>
      <c r="E17" s="297">
        <v>412500</v>
      </c>
      <c r="F17" s="298">
        <v>412500</v>
      </c>
      <c r="G17" s="298">
        <v>412500</v>
      </c>
      <c r="H17" s="298">
        <v>0</v>
      </c>
      <c r="I17" s="297">
        <v>0</v>
      </c>
    </row>
    <row r="18" spans="1:9" ht="36">
      <c r="A18" s="72">
        <v>900</v>
      </c>
      <c r="B18" s="72">
        <v>90095</v>
      </c>
      <c r="C18" s="72" t="s">
        <v>452</v>
      </c>
      <c r="D18" s="280" t="s">
        <v>453</v>
      </c>
      <c r="E18" s="297">
        <v>3090622</v>
      </c>
      <c r="F18" s="298">
        <v>3090622</v>
      </c>
      <c r="G18" s="298">
        <v>3090622</v>
      </c>
      <c r="H18" s="298">
        <v>0</v>
      </c>
      <c r="I18" s="297">
        <v>0</v>
      </c>
    </row>
    <row r="19" spans="1:9" ht="48">
      <c r="A19" s="72">
        <v>921</v>
      </c>
      <c r="B19" s="72">
        <v>92195</v>
      </c>
      <c r="C19" s="72">
        <v>6230</v>
      </c>
      <c r="D19" s="303" t="s">
        <v>461</v>
      </c>
      <c r="E19" s="297">
        <v>24500</v>
      </c>
      <c r="F19" s="298">
        <v>24500</v>
      </c>
      <c r="G19" s="301">
        <v>0</v>
      </c>
      <c r="H19" s="301">
        <v>0</v>
      </c>
      <c r="I19" s="302">
        <v>0</v>
      </c>
    </row>
    <row r="20" spans="1:9" ht="24">
      <c r="A20" s="66">
        <v>926</v>
      </c>
      <c r="B20" s="66">
        <v>92695</v>
      </c>
      <c r="C20" s="70">
        <v>6050</v>
      </c>
      <c r="D20" s="69" t="s">
        <v>354</v>
      </c>
      <c r="E20" s="73">
        <v>10000</v>
      </c>
      <c r="F20" s="73">
        <v>10000</v>
      </c>
      <c r="G20" s="302">
        <v>0</v>
      </c>
      <c r="H20" s="302">
        <v>0</v>
      </c>
      <c r="I20" s="302">
        <v>0</v>
      </c>
    </row>
    <row r="21" spans="1:9" ht="24" customHeight="1">
      <c r="A21" s="66">
        <v>926</v>
      </c>
      <c r="B21" s="66">
        <v>92695</v>
      </c>
      <c r="C21" s="70">
        <v>6050</v>
      </c>
      <c r="D21" s="69" t="s">
        <v>455</v>
      </c>
      <c r="E21" s="73">
        <v>12488</v>
      </c>
      <c r="F21" s="73">
        <v>12488</v>
      </c>
      <c r="G21" s="302">
        <v>0</v>
      </c>
      <c r="H21" s="302">
        <v>0</v>
      </c>
      <c r="I21" s="302">
        <v>0</v>
      </c>
    </row>
    <row r="22" spans="1:9" ht="24">
      <c r="A22" s="66">
        <v>926</v>
      </c>
      <c r="B22" s="66">
        <v>92695</v>
      </c>
      <c r="C22" s="70">
        <v>6050</v>
      </c>
      <c r="D22" s="69" t="s">
        <v>456</v>
      </c>
      <c r="E22" s="73">
        <v>17295</v>
      </c>
      <c r="F22" s="73">
        <v>17295</v>
      </c>
      <c r="G22" s="302">
        <v>0</v>
      </c>
      <c r="H22" s="302">
        <v>0</v>
      </c>
      <c r="I22" s="302">
        <v>0</v>
      </c>
    </row>
    <row r="23" spans="1:9" ht="24">
      <c r="A23" s="66">
        <v>926</v>
      </c>
      <c r="B23" s="66">
        <v>92695</v>
      </c>
      <c r="C23" s="70">
        <v>6050</v>
      </c>
      <c r="D23" s="69" t="s">
        <v>457</v>
      </c>
      <c r="E23" s="73">
        <v>7700</v>
      </c>
      <c r="F23" s="73">
        <v>7700</v>
      </c>
      <c r="G23" s="297">
        <v>0</v>
      </c>
      <c r="H23" s="297">
        <v>0</v>
      </c>
      <c r="I23" s="297">
        <v>0</v>
      </c>
    </row>
    <row r="24" spans="1:9" ht="17.25" customHeight="1">
      <c r="A24" s="319" t="s">
        <v>111</v>
      </c>
      <c r="B24" s="319"/>
      <c r="C24" s="319"/>
      <c r="D24" s="319"/>
      <c r="E24" s="282">
        <f>SUM(E8:E23)</f>
        <v>9334171</v>
      </c>
      <c r="F24" s="282">
        <f>SUM(F8:F23)</f>
        <v>9334171</v>
      </c>
      <c r="G24" s="282">
        <f>SUM(G8:G23)</f>
        <v>8150188</v>
      </c>
      <c r="H24" s="282">
        <f>SUM(H8:H23)</f>
        <v>0</v>
      </c>
      <c r="I24" s="282">
        <f>SUM(I8:I23)</f>
        <v>0</v>
      </c>
    </row>
  </sheetData>
  <sheetProtection selectLockedCells="1" selectUnlockedCells="1"/>
  <mergeCells count="11">
    <mergeCell ref="F5:G5"/>
    <mergeCell ref="H5:H6"/>
    <mergeCell ref="I5:I6"/>
    <mergeCell ref="A24:D24"/>
    <mergeCell ref="A1:I1"/>
    <mergeCell ref="A4:A6"/>
    <mergeCell ref="B4:B6"/>
    <mergeCell ref="C4:C6"/>
    <mergeCell ref="D4:D6"/>
    <mergeCell ref="E4:E6"/>
    <mergeCell ref="F4:I4"/>
  </mergeCells>
  <printOptions/>
  <pageMargins left="0.7570833333333333" right="0.3333333333333333" top="0.7916666666666666" bottom="0.7875" header="0.5118055555555555" footer="0.5118055555555555"/>
  <pageSetup horizontalDpi="600" verticalDpi="600" orientation="portrait" paperSize="9" scale="92" r:id="rId1"/>
  <headerFooter alignWithMargins="0">
    <oddHeader>&amp;RZałącznik nr 2a do Uchwały Nr ... Rady Gminy Czarna Dąbrówka z dnia ....2019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view="pageLayout" workbookViewId="0" topLeftCell="A4">
      <selection activeCell="K14" sqref="K14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6.625" style="0" customWidth="1"/>
    <col min="4" max="4" width="5.625" style="0" customWidth="1"/>
    <col min="5" max="5" width="27.25390625" style="0" customWidth="1"/>
    <col min="6" max="6" width="10.75390625" style="0" customWidth="1"/>
    <col min="7" max="7" width="12.125" style="0" customWidth="1"/>
    <col min="8" max="9" width="9.00390625" style="0" customWidth="1"/>
    <col min="10" max="10" width="11.75390625" style="0" customWidth="1"/>
    <col min="11" max="11" width="12.125" style="0" customWidth="1"/>
    <col min="12" max="12" width="15.375" style="0" customWidth="1"/>
  </cols>
  <sheetData>
    <row r="1" spans="1:12" ht="18" customHeight="1">
      <c r="A1" s="324" t="s">
        <v>459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 t="s">
        <v>123</v>
      </c>
    </row>
    <row r="3" spans="1:12" ht="12.75" customHeight="1">
      <c r="A3" s="325" t="s">
        <v>124</v>
      </c>
      <c r="B3" s="325" t="s">
        <v>2</v>
      </c>
      <c r="C3" s="325" t="s">
        <v>125</v>
      </c>
      <c r="D3" s="325" t="s">
        <v>4</v>
      </c>
      <c r="E3" s="326" t="s">
        <v>126</v>
      </c>
      <c r="F3" s="326" t="s">
        <v>127</v>
      </c>
      <c r="G3" s="326" t="s">
        <v>128</v>
      </c>
      <c r="H3" s="326"/>
      <c r="I3" s="326"/>
      <c r="J3" s="326"/>
      <c r="K3" s="326"/>
      <c r="L3" s="326" t="s">
        <v>129</v>
      </c>
    </row>
    <row r="4" spans="1:12" ht="12.75" customHeight="1">
      <c r="A4" s="325"/>
      <c r="B4" s="325"/>
      <c r="C4" s="325"/>
      <c r="D4" s="325"/>
      <c r="E4" s="326"/>
      <c r="F4" s="326"/>
      <c r="G4" s="326" t="s">
        <v>460</v>
      </c>
      <c r="H4" s="326" t="s">
        <v>130</v>
      </c>
      <c r="I4" s="326"/>
      <c r="J4" s="326"/>
      <c r="K4" s="326"/>
      <c r="L4" s="326"/>
    </row>
    <row r="5" spans="1:12" ht="12.75" customHeight="1">
      <c r="A5" s="325"/>
      <c r="B5" s="325"/>
      <c r="C5" s="325"/>
      <c r="D5" s="325"/>
      <c r="E5" s="326"/>
      <c r="F5" s="326"/>
      <c r="G5" s="326"/>
      <c r="H5" s="326" t="s">
        <v>131</v>
      </c>
      <c r="I5" s="326" t="s">
        <v>132</v>
      </c>
      <c r="J5" s="326" t="s">
        <v>133</v>
      </c>
      <c r="K5" s="326" t="s">
        <v>134</v>
      </c>
      <c r="L5" s="326"/>
    </row>
    <row r="6" spans="1:12" ht="12.75">
      <c r="A6" s="325"/>
      <c r="B6" s="325"/>
      <c r="C6" s="325"/>
      <c r="D6" s="325"/>
      <c r="E6" s="326"/>
      <c r="F6" s="326"/>
      <c r="G6" s="326"/>
      <c r="H6" s="326"/>
      <c r="I6" s="326"/>
      <c r="J6" s="326"/>
      <c r="K6" s="326"/>
      <c r="L6" s="326"/>
    </row>
    <row r="7" spans="1:12" ht="40.5" customHeight="1">
      <c r="A7" s="325"/>
      <c r="B7" s="325"/>
      <c r="C7" s="325"/>
      <c r="D7" s="325"/>
      <c r="E7" s="326"/>
      <c r="F7" s="326"/>
      <c r="G7" s="326"/>
      <c r="H7" s="326"/>
      <c r="I7" s="326"/>
      <c r="J7" s="326"/>
      <c r="K7" s="326"/>
      <c r="L7" s="326"/>
    </row>
    <row r="8" spans="1:12" ht="12.75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</row>
    <row r="9" spans="1:12" ht="36">
      <c r="A9" s="65" t="s">
        <v>135</v>
      </c>
      <c r="B9" s="66">
        <v>600</v>
      </c>
      <c r="C9" s="66">
        <v>60016</v>
      </c>
      <c r="D9" s="66">
        <v>6050</v>
      </c>
      <c r="E9" s="69" t="s">
        <v>119</v>
      </c>
      <c r="F9" s="68">
        <v>900000</v>
      </c>
      <c r="G9" s="68">
        <v>900000</v>
      </c>
      <c r="H9" s="68">
        <v>900000</v>
      </c>
      <c r="I9" s="68">
        <v>0</v>
      </c>
      <c r="J9" s="69" t="s">
        <v>136</v>
      </c>
      <c r="K9" s="68">
        <v>0</v>
      </c>
      <c r="L9" s="69" t="s">
        <v>137</v>
      </c>
    </row>
    <row r="10" spans="1:12" ht="36">
      <c r="A10" s="65" t="s">
        <v>138</v>
      </c>
      <c r="B10" s="66">
        <v>630</v>
      </c>
      <c r="C10" s="66">
        <v>63003</v>
      </c>
      <c r="D10" s="72" t="s">
        <v>122</v>
      </c>
      <c r="E10" s="67" t="s">
        <v>448</v>
      </c>
      <c r="F10" s="68">
        <v>93000</v>
      </c>
      <c r="G10" s="68">
        <v>93000</v>
      </c>
      <c r="H10" s="68">
        <v>13950</v>
      </c>
      <c r="I10" s="68">
        <v>0</v>
      </c>
      <c r="J10" s="69" t="s">
        <v>136</v>
      </c>
      <c r="K10" s="68">
        <v>79050</v>
      </c>
      <c r="L10" s="69" t="s">
        <v>137</v>
      </c>
    </row>
    <row r="11" spans="1:12" ht="36">
      <c r="A11" s="65" t="s">
        <v>139</v>
      </c>
      <c r="B11" s="66">
        <v>700</v>
      </c>
      <c r="C11" s="66">
        <v>70005</v>
      </c>
      <c r="D11" s="66">
        <v>6060</v>
      </c>
      <c r="E11" s="69" t="s">
        <v>121</v>
      </c>
      <c r="F11" s="68">
        <v>30000</v>
      </c>
      <c r="G11" s="68">
        <v>30000</v>
      </c>
      <c r="H11" s="68">
        <v>30000</v>
      </c>
      <c r="I11" s="68">
        <v>0</v>
      </c>
      <c r="J11" s="69" t="s">
        <v>136</v>
      </c>
      <c r="K11" s="68">
        <v>0</v>
      </c>
      <c r="L11" s="69" t="s">
        <v>137</v>
      </c>
    </row>
    <row r="12" spans="1:12" ht="48">
      <c r="A12" s="65" t="s">
        <v>140</v>
      </c>
      <c r="B12" s="285" t="s">
        <v>356</v>
      </c>
      <c r="C12" s="285" t="s">
        <v>357</v>
      </c>
      <c r="D12" s="66">
        <v>6210</v>
      </c>
      <c r="E12" s="281" t="s">
        <v>449</v>
      </c>
      <c r="F12" s="68">
        <v>60000</v>
      </c>
      <c r="G12" s="68">
        <v>60000</v>
      </c>
      <c r="H12" s="68">
        <v>60000</v>
      </c>
      <c r="I12" s="68">
        <v>0</v>
      </c>
      <c r="J12" s="69" t="s">
        <v>136</v>
      </c>
      <c r="K12" s="68">
        <v>0</v>
      </c>
      <c r="L12" s="69" t="s">
        <v>154</v>
      </c>
    </row>
    <row r="13" spans="1:12" ht="48">
      <c r="A13" s="65" t="s">
        <v>141</v>
      </c>
      <c r="B13" s="66">
        <v>900</v>
      </c>
      <c r="C13" s="66">
        <v>90017</v>
      </c>
      <c r="D13" s="72">
        <v>6210</v>
      </c>
      <c r="E13" s="300" t="s">
        <v>458</v>
      </c>
      <c r="F13" s="68">
        <v>62000</v>
      </c>
      <c r="G13" s="68">
        <v>62000</v>
      </c>
      <c r="H13" s="68">
        <v>62000</v>
      </c>
      <c r="I13" s="68">
        <v>0</v>
      </c>
      <c r="J13" s="69" t="s">
        <v>136</v>
      </c>
      <c r="K13" s="68">
        <v>0</v>
      </c>
      <c r="L13" s="69" t="s">
        <v>154</v>
      </c>
    </row>
    <row r="14" spans="1:12" ht="48">
      <c r="A14" s="65" t="s">
        <v>142</v>
      </c>
      <c r="B14" s="66">
        <v>900</v>
      </c>
      <c r="C14" s="66">
        <v>90017</v>
      </c>
      <c r="D14" s="72">
        <v>6210</v>
      </c>
      <c r="E14" s="300" t="s">
        <v>450</v>
      </c>
      <c r="F14" s="68">
        <v>60000</v>
      </c>
      <c r="G14" s="68">
        <v>60000</v>
      </c>
      <c r="H14" s="68">
        <v>60000</v>
      </c>
      <c r="I14" s="68">
        <v>0</v>
      </c>
      <c r="J14" s="69" t="s">
        <v>136</v>
      </c>
      <c r="K14" s="68">
        <v>0</v>
      </c>
      <c r="L14" s="69" t="s">
        <v>154</v>
      </c>
    </row>
    <row r="15" spans="1:12" ht="48" customHeight="1">
      <c r="A15" s="65" t="s">
        <v>143</v>
      </c>
      <c r="B15" s="66">
        <v>921</v>
      </c>
      <c r="C15" s="66">
        <v>92195</v>
      </c>
      <c r="D15" s="72">
        <v>6230</v>
      </c>
      <c r="E15" s="303" t="s">
        <v>461</v>
      </c>
      <c r="F15" s="68">
        <v>24500</v>
      </c>
      <c r="G15" s="68">
        <v>24500</v>
      </c>
      <c r="H15" s="68">
        <v>24500</v>
      </c>
      <c r="I15" s="68">
        <v>0</v>
      </c>
      <c r="J15" s="69" t="s">
        <v>136</v>
      </c>
      <c r="K15" s="68">
        <v>0</v>
      </c>
      <c r="L15" s="69" t="s">
        <v>137</v>
      </c>
    </row>
    <row r="16" spans="1:12" ht="36">
      <c r="A16" s="65" t="s">
        <v>144</v>
      </c>
      <c r="B16" s="66">
        <v>926</v>
      </c>
      <c r="C16" s="66">
        <v>92695</v>
      </c>
      <c r="D16" s="70">
        <v>6050</v>
      </c>
      <c r="E16" s="69" t="s">
        <v>354</v>
      </c>
      <c r="F16" s="68">
        <v>10000</v>
      </c>
      <c r="G16" s="68">
        <v>10000</v>
      </c>
      <c r="H16" s="68">
        <v>10000</v>
      </c>
      <c r="I16" s="68">
        <v>0</v>
      </c>
      <c r="J16" s="69" t="s">
        <v>136</v>
      </c>
      <c r="K16" s="68">
        <v>0</v>
      </c>
      <c r="L16" s="69" t="s">
        <v>137</v>
      </c>
    </row>
    <row r="17" spans="1:12" ht="36">
      <c r="A17" s="65" t="s">
        <v>145</v>
      </c>
      <c r="B17" s="66">
        <v>926</v>
      </c>
      <c r="C17" s="66">
        <v>92695</v>
      </c>
      <c r="D17" s="70">
        <v>6050</v>
      </c>
      <c r="E17" s="69" t="s">
        <v>455</v>
      </c>
      <c r="F17" s="68">
        <v>12488</v>
      </c>
      <c r="G17" s="68">
        <v>12488</v>
      </c>
      <c r="H17" s="68">
        <v>12488</v>
      </c>
      <c r="I17" s="68">
        <v>0</v>
      </c>
      <c r="J17" s="69" t="s">
        <v>136</v>
      </c>
      <c r="K17" s="68">
        <v>0</v>
      </c>
      <c r="L17" s="69" t="s">
        <v>137</v>
      </c>
    </row>
    <row r="18" spans="1:12" ht="36">
      <c r="A18" s="65" t="s">
        <v>146</v>
      </c>
      <c r="B18" s="66">
        <v>926</v>
      </c>
      <c r="C18" s="66">
        <v>92695</v>
      </c>
      <c r="D18" s="70">
        <v>6050</v>
      </c>
      <c r="E18" s="69" t="s">
        <v>456</v>
      </c>
      <c r="F18" s="68">
        <v>17295</v>
      </c>
      <c r="G18" s="68">
        <v>17295</v>
      </c>
      <c r="H18" s="68">
        <v>17295</v>
      </c>
      <c r="I18" s="68">
        <v>0</v>
      </c>
      <c r="J18" s="69" t="s">
        <v>136</v>
      </c>
      <c r="K18" s="68">
        <v>0</v>
      </c>
      <c r="L18" s="69" t="s">
        <v>137</v>
      </c>
    </row>
    <row r="19" spans="1:12" ht="36">
      <c r="A19" s="65" t="s">
        <v>233</v>
      </c>
      <c r="B19" s="66">
        <v>926</v>
      </c>
      <c r="C19" s="66">
        <v>92695</v>
      </c>
      <c r="D19" s="70">
        <v>6050</v>
      </c>
      <c r="E19" s="69" t="s">
        <v>457</v>
      </c>
      <c r="F19" s="73">
        <v>7700</v>
      </c>
      <c r="G19" s="73">
        <v>7700</v>
      </c>
      <c r="H19" s="68">
        <v>7700</v>
      </c>
      <c r="I19" s="68">
        <v>0</v>
      </c>
      <c r="J19" s="69" t="s">
        <v>136</v>
      </c>
      <c r="K19" s="68">
        <v>0</v>
      </c>
      <c r="L19" s="69" t="s">
        <v>137</v>
      </c>
    </row>
    <row r="20" spans="1:12" ht="15" customHeight="1">
      <c r="A20" s="327" t="s">
        <v>112</v>
      </c>
      <c r="B20" s="327"/>
      <c r="C20" s="327"/>
      <c r="D20" s="327"/>
      <c r="E20" s="327"/>
      <c r="F20" s="46">
        <f>SUM(F9:F19)</f>
        <v>1276983</v>
      </c>
      <c r="G20" s="46">
        <f>SUM(G9:G19)</f>
        <v>1276983</v>
      </c>
      <c r="H20" s="46">
        <f>SUM(H9:H19)</f>
        <v>1197933</v>
      </c>
      <c r="I20" s="46">
        <f>SUM(I9:I19)</f>
        <v>0</v>
      </c>
      <c r="J20" s="46">
        <v>0</v>
      </c>
      <c r="K20" s="46">
        <f>SUM(K9:K19)</f>
        <v>79050</v>
      </c>
      <c r="L20" s="45" t="s">
        <v>147</v>
      </c>
    </row>
    <row r="21" spans="1:12" ht="12.75">
      <c r="A21" s="47" t="s">
        <v>148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2.75">
      <c r="A22" s="47" t="s">
        <v>149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2.75">
      <c r="A23" s="47" t="s">
        <v>150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2.75">
      <c r="A24" s="47" t="s">
        <v>151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</sheetData>
  <sheetProtection selectLockedCells="1" selectUnlockedCells="1"/>
  <mergeCells count="16">
    <mergeCell ref="H4:K4"/>
    <mergeCell ref="H5:H7"/>
    <mergeCell ref="I5:I7"/>
    <mergeCell ref="J5:J7"/>
    <mergeCell ref="K5:K7"/>
    <mergeCell ref="A20:E20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/>
  <pageMargins left="0.7291666666666666" right="0.5513888888888889" top="0.7875" bottom="0.7875" header="0.5118055555555555" footer="0.5118055555555555"/>
  <pageSetup horizontalDpi="600" verticalDpi="600" orientation="portrait" paperSize="9" scale="69" r:id="rId1"/>
  <headerFooter alignWithMargins="0">
    <oddHeader>&amp;RZałącznik nr 3 do Uchwały Nr ... Rady Gminy Czarna Dąbrówka z dnia ....2019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Layout" zoomScaleSheetLayoutView="100" workbookViewId="0" topLeftCell="A1">
      <selection activeCell="J17" sqref="J17"/>
    </sheetView>
  </sheetViews>
  <sheetFormatPr defaultColWidth="9.00390625" defaultRowHeight="12.75"/>
  <cols>
    <col min="1" max="1" width="5.00390625" style="47" customWidth="1"/>
    <col min="2" max="2" width="6.25390625" style="47" customWidth="1"/>
    <col min="3" max="3" width="7.125" style="47" customWidth="1"/>
    <col min="4" max="4" width="5.875" style="47" customWidth="1"/>
    <col min="5" max="5" width="28.125" style="47" customWidth="1"/>
    <col min="6" max="6" width="10.875" style="47" customWidth="1"/>
    <col min="7" max="7" width="11.25390625" style="47" customWidth="1"/>
    <col min="8" max="9" width="9.125" style="47" customWidth="1"/>
    <col min="10" max="10" width="12.00390625" style="47" customWidth="1"/>
    <col min="11" max="11" width="10.75390625" style="47" customWidth="1"/>
    <col min="12" max="12" width="16.625" style="47" customWidth="1"/>
    <col min="13" max="16384" width="9.125" style="47" customWidth="1"/>
  </cols>
  <sheetData>
    <row r="1" spans="1:12" ht="18" customHeight="1">
      <c r="A1" s="324" t="s">
        <v>152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8" customHeight="1">
      <c r="A2" s="60"/>
      <c r="B2" s="324" t="s">
        <v>462</v>
      </c>
      <c r="C2" s="324"/>
      <c r="D2" s="324"/>
      <c r="E2" s="324"/>
      <c r="F2" s="324"/>
      <c r="G2" s="324"/>
      <c r="H2" s="324"/>
      <c r="I2" s="324"/>
      <c r="J2" s="324"/>
      <c r="K2" s="324"/>
      <c r="L2" s="60"/>
    </row>
    <row r="3" spans="1:12" ht="10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123</v>
      </c>
    </row>
    <row r="4" spans="1:12" s="75" customFormat="1" ht="19.5" customHeight="1">
      <c r="A4" s="325" t="s">
        <v>124</v>
      </c>
      <c r="B4" s="325" t="s">
        <v>2</v>
      </c>
      <c r="C4" s="325" t="s">
        <v>125</v>
      </c>
      <c r="D4" s="325" t="s">
        <v>153</v>
      </c>
      <c r="E4" s="326" t="s">
        <v>126</v>
      </c>
      <c r="F4" s="326" t="s">
        <v>127</v>
      </c>
      <c r="G4" s="326" t="s">
        <v>128</v>
      </c>
      <c r="H4" s="326"/>
      <c r="I4" s="326"/>
      <c r="J4" s="326"/>
      <c r="K4" s="326"/>
      <c r="L4" s="328" t="s">
        <v>129</v>
      </c>
    </row>
    <row r="5" spans="1:12" s="75" customFormat="1" ht="19.5" customHeight="1">
      <c r="A5" s="325"/>
      <c r="B5" s="325"/>
      <c r="C5" s="325"/>
      <c r="D5" s="325"/>
      <c r="E5" s="326"/>
      <c r="F5" s="326"/>
      <c r="G5" s="326" t="s">
        <v>460</v>
      </c>
      <c r="H5" s="326" t="s">
        <v>130</v>
      </c>
      <c r="I5" s="326"/>
      <c r="J5" s="326"/>
      <c r="K5" s="326"/>
      <c r="L5" s="328"/>
    </row>
    <row r="6" spans="1:12" s="75" customFormat="1" ht="29.25" customHeight="1">
      <c r="A6" s="325"/>
      <c r="B6" s="325"/>
      <c r="C6" s="325"/>
      <c r="D6" s="325"/>
      <c r="E6" s="326"/>
      <c r="F6" s="326"/>
      <c r="G6" s="326"/>
      <c r="H6" s="326" t="s">
        <v>131</v>
      </c>
      <c r="I6" s="326" t="s">
        <v>132</v>
      </c>
      <c r="J6" s="326" t="s">
        <v>133</v>
      </c>
      <c r="K6" s="329" t="s">
        <v>134</v>
      </c>
      <c r="L6" s="328"/>
    </row>
    <row r="7" spans="1:12" s="75" customFormat="1" ht="51.75" customHeight="1">
      <c r="A7" s="325"/>
      <c r="B7" s="325"/>
      <c r="C7" s="325"/>
      <c r="D7" s="325"/>
      <c r="E7" s="326"/>
      <c r="F7" s="326"/>
      <c r="G7" s="326"/>
      <c r="H7" s="326"/>
      <c r="I7" s="326"/>
      <c r="J7" s="326"/>
      <c r="K7" s="329"/>
      <c r="L7" s="328"/>
    </row>
    <row r="8" spans="1:12" s="75" customFormat="1" ht="19.5" customHeight="1" hidden="1">
      <c r="A8" s="325"/>
      <c r="B8" s="325"/>
      <c r="C8" s="325"/>
      <c r="D8" s="325"/>
      <c r="E8" s="326"/>
      <c r="F8" s="326"/>
      <c r="G8" s="326"/>
      <c r="H8" s="326"/>
      <c r="I8" s="326"/>
      <c r="J8" s="326"/>
      <c r="K8" s="329"/>
      <c r="L8" s="328"/>
    </row>
    <row r="9" spans="1:12" ht="7.5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</row>
    <row r="10" spans="1:12" ht="36">
      <c r="A10" s="65" t="s">
        <v>135</v>
      </c>
      <c r="B10" s="66">
        <v>900</v>
      </c>
      <c r="C10" s="66">
        <v>90001</v>
      </c>
      <c r="D10" s="72" t="s">
        <v>122</v>
      </c>
      <c r="E10" s="280" t="s">
        <v>327</v>
      </c>
      <c r="F10" s="68">
        <v>8809850</v>
      </c>
      <c r="G10" s="68">
        <v>3600000</v>
      </c>
      <c r="H10" s="68">
        <v>42350</v>
      </c>
      <c r="I10" s="68">
        <v>1300000</v>
      </c>
      <c r="J10" s="69" t="s">
        <v>136</v>
      </c>
      <c r="K10" s="68">
        <v>2257650</v>
      </c>
      <c r="L10" s="69" t="s">
        <v>137</v>
      </c>
    </row>
    <row r="11" spans="1:12" ht="49.5" customHeight="1">
      <c r="A11" s="65" t="s">
        <v>138</v>
      </c>
      <c r="B11" s="66">
        <v>900</v>
      </c>
      <c r="C11" s="66">
        <v>90002</v>
      </c>
      <c r="D11" s="72" t="s">
        <v>122</v>
      </c>
      <c r="E11" s="280" t="s">
        <v>326</v>
      </c>
      <c r="F11" s="68">
        <v>815546</v>
      </c>
      <c r="G11" s="68">
        <v>783566</v>
      </c>
      <c r="H11" s="68">
        <v>17534</v>
      </c>
      <c r="I11" s="68">
        <v>100000</v>
      </c>
      <c r="J11" s="69" t="s">
        <v>136</v>
      </c>
      <c r="K11" s="68">
        <v>666032</v>
      </c>
      <c r="L11" s="69" t="s">
        <v>137</v>
      </c>
    </row>
    <row r="12" spans="1:12" ht="49.5" customHeight="1">
      <c r="A12" s="65" t="s">
        <v>139</v>
      </c>
      <c r="B12" s="66">
        <v>900</v>
      </c>
      <c r="C12" s="66">
        <v>90095</v>
      </c>
      <c r="D12" s="72" t="s">
        <v>122</v>
      </c>
      <c r="E12" s="280" t="s">
        <v>325</v>
      </c>
      <c r="F12" s="68">
        <v>1555280</v>
      </c>
      <c r="G12" s="68">
        <v>170500</v>
      </c>
      <c r="H12" s="68">
        <v>62010</v>
      </c>
      <c r="I12" s="68">
        <v>0</v>
      </c>
      <c r="J12" s="69" t="s">
        <v>136</v>
      </c>
      <c r="K12" s="68">
        <v>108490</v>
      </c>
      <c r="L12" s="69" t="s">
        <v>137</v>
      </c>
    </row>
    <row r="13" spans="1:12" ht="49.5" customHeight="1">
      <c r="A13" s="65" t="s">
        <v>140</v>
      </c>
      <c r="B13" s="66">
        <v>900</v>
      </c>
      <c r="C13" s="66">
        <v>90095</v>
      </c>
      <c r="D13" s="72" t="s">
        <v>122</v>
      </c>
      <c r="E13" s="280" t="s">
        <v>454</v>
      </c>
      <c r="F13" s="68">
        <v>412500</v>
      </c>
      <c r="G13" s="68">
        <v>412500</v>
      </c>
      <c r="H13" s="68">
        <v>61889</v>
      </c>
      <c r="I13" s="68"/>
      <c r="J13" s="69" t="s">
        <v>136</v>
      </c>
      <c r="K13" s="68">
        <v>350611</v>
      </c>
      <c r="L13" s="69" t="s">
        <v>137</v>
      </c>
    </row>
    <row r="14" spans="1:12" ht="48">
      <c r="A14" s="65" t="s">
        <v>141</v>
      </c>
      <c r="B14" s="66">
        <v>900</v>
      </c>
      <c r="C14" s="66">
        <v>90095</v>
      </c>
      <c r="D14" s="72" t="s">
        <v>463</v>
      </c>
      <c r="E14" s="280" t="s">
        <v>453</v>
      </c>
      <c r="F14" s="68">
        <v>3119100</v>
      </c>
      <c r="G14" s="68">
        <v>3090622</v>
      </c>
      <c r="H14" s="68">
        <v>93934</v>
      </c>
      <c r="I14" s="68">
        <v>600000</v>
      </c>
      <c r="J14" s="69" t="s">
        <v>464</v>
      </c>
      <c r="K14" s="68">
        <v>2250688</v>
      </c>
      <c r="L14" s="69" t="s">
        <v>154</v>
      </c>
    </row>
    <row r="15" spans="1:12" ht="22.5" customHeight="1">
      <c r="A15" s="327" t="s">
        <v>112</v>
      </c>
      <c r="B15" s="327"/>
      <c r="C15" s="327"/>
      <c r="D15" s="327"/>
      <c r="E15" s="327"/>
      <c r="F15" s="46">
        <f>SUM(F10:F14)</f>
        <v>14712276</v>
      </c>
      <c r="G15" s="46">
        <f>SUM(G10:G14)</f>
        <v>8057188</v>
      </c>
      <c r="H15" s="46">
        <f>SUM(H10:H14)</f>
        <v>277717</v>
      </c>
      <c r="I15" s="46">
        <f>SUM(I10:I14)</f>
        <v>2000000</v>
      </c>
      <c r="J15" s="46">
        <v>146000</v>
      </c>
      <c r="K15" s="46">
        <f>SUM(K10:K14)</f>
        <v>5633471</v>
      </c>
      <c r="L15" s="45" t="s">
        <v>147</v>
      </c>
    </row>
    <row r="16" ht="12.75">
      <c r="A16" s="47" t="s">
        <v>148</v>
      </c>
    </row>
    <row r="17" ht="12.75">
      <c r="A17" s="47" t="s">
        <v>149</v>
      </c>
    </row>
    <row r="18" ht="12.75">
      <c r="A18" s="47" t="s">
        <v>150</v>
      </c>
    </row>
    <row r="19" ht="12.75">
      <c r="A19" s="47" t="s">
        <v>151</v>
      </c>
    </row>
  </sheetData>
  <sheetProtection selectLockedCells="1" selectUnlockedCells="1"/>
  <mergeCells count="17">
    <mergeCell ref="A15:E15"/>
    <mergeCell ref="G5:G8"/>
    <mergeCell ref="H5:K5"/>
    <mergeCell ref="H6:H8"/>
    <mergeCell ref="I6:I8"/>
    <mergeCell ref="J6:J8"/>
    <mergeCell ref="K6:K8"/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</mergeCells>
  <printOptions horizontalCentered="1"/>
  <pageMargins left="0.51" right="0.39375" top="0.8243055555555555" bottom="0.5527777777777778" header="0.5118055555555555" footer="0.5118055555555555"/>
  <pageSetup fitToHeight="1" fitToWidth="1" horizontalDpi="600" verticalDpi="600" orientation="portrait" paperSize="9" scale="72" r:id="rId1"/>
  <headerFooter alignWithMargins="0">
    <oddHeader>&amp;R&amp;9Załącznik nr 3a do Uchwały Nr ... Rady Gminy Czarna Dąbrówka 
z dnia ...2019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Layout" workbookViewId="0" topLeftCell="A1">
      <selection activeCell="K14" sqref="K14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6.625" style="0" customWidth="1"/>
    <col min="4" max="4" width="5.125" style="0" customWidth="1"/>
    <col min="5" max="5" width="31.00390625" style="0" customWidth="1"/>
    <col min="6" max="6" width="10.00390625" style="0" customWidth="1"/>
    <col min="7" max="7" width="10.875" style="0" customWidth="1"/>
    <col min="8" max="9" width="9.00390625" style="0" customWidth="1"/>
    <col min="10" max="10" width="12.375" style="0" customWidth="1"/>
    <col min="11" max="11" width="13.00390625" style="0" customWidth="1"/>
    <col min="12" max="12" width="14.00390625" style="0" customWidth="1"/>
  </cols>
  <sheetData>
    <row r="1" spans="1:12" ht="15.75" customHeight="1">
      <c r="A1" s="330" t="s">
        <v>155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18" customHeight="1">
      <c r="A2" s="60"/>
      <c r="B2" s="330" t="s">
        <v>465</v>
      </c>
      <c r="C2" s="330"/>
      <c r="D2" s="330"/>
      <c r="E2" s="330"/>
      <c r="F2" s="330"/>
      <c r="G2" s="330"/>
      <c r="H2" s="330"/>
      <c r="I2" s="330"/>
      <c r="J2" s="330"/>
      <c r="K2" s="330"/>
      <c r="L2" s="60"/>
    </row>
    <row r="3" spans="1:12" ht="13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123</v>
      </c>
    </row>
    <row r="4" spans="1:12" ht="12.75" customHeight="1">
      <c r="A4" s="325" t="s">
        <v>124</v>
      </c>
      <c r="B4" s="325" t="s">
        <v>2</v>
      </c>
      <c r="C4" s="325" t="s">
        <v>125</v>
      </c>
      <c r="D4" s="325" t="s">
        <v>4</v>
      </c>
      <c r="E4" s="326" t="s">
        <v>205</v>
      </c>
      <c r="F4" s="326" t="s">
        <v>127</v>
      </c>
      <c r="G4" s="326" t="s">
        <v>128</v>
      </c>
      <c r="H4" s="326"/>
      <c r="I4" s="326"/>
      <c r="J4" s="326"/>
      <c r="K4" s="326"/>
      <c r="L4" s="328" t="s">
        <v>129</v>
      </c>
    </row>
    <row r="5" spans="1:12" ht="12.75" customHeight="1">
      <c r="A5" s="325"/>
      <c r="B5" s="325"/>
      <c r="C5" s="325"/>
      <c r="D5" s="325"/>
      <c r="E5" s="326"/>
      <c r="F5" s="326"/>
      <c r="G5" s="326" t="s">
        <v>466</v>
      </c>
      <c r="H5" s="326" t="s">
        <v>130</v>
      </c>
      <c r="I5" s="326"/>
      <c r="J5" s="326"/>
      <c r="K5" s="326"/>
      <c r="L5" s="328"/>
    </row>
    <row r="6" spans="1:12" ht="12.75" customHeight="1">
      <c r="A6" s="325"/>
      <c r="B6" s="325"/>
      <c r="C6" s="325"/>
      <c r="D6" s="325"/>
      <c r="E6" s="326"/>
      <c r="F6" s="326"/>
      <c r="G6" s="326"/>
      <c r="H6" s="326" t="s">
        <v>131</v>
      </c>
      <c r="I6" s="326" t="s">
        <v>132</v>
      </c>
      <c r="J6" s="326" t="s">
        <v>133</v>
      </c>
      <c r="K6" s="329" t="s">
        <v>134</v>
      </c>
      <c r="L6" s="328"/>
    </row>
    <row r="7" spans="1:12" ht="12.75">
      <c r="A7" s="325"/>
      <c r="B7" s="325"/>
      <c r="C7" s="325"/>
      <c r="D7" s="325"/>
      <c r="E7" s="326"/>
      <c r="F7" s="326"/>
      <c r="G7" s="326"/>
      <c r="H7" s="326"/>
      <c r="I7" s="326"/>
      <c r="J7" s="326"/>
      <c r="K7" s="329"/>
      <c r="L7" s="328"/>
    </row>
    <row r="8" spans="1:12" ht="36" customHeight="1">
      <c r="A8" s="325"/>
      <c r="B8" s="325"/>
      <c r="C8" s="325"/>
      <c r="D8" s="325"/>
      <c r="E8" s="326"/>
      <c r="F8" s="326"/>
      <c r="G8" s="326"/>
      <c r="H8" s="326"/>
      <c r="I8" s="326"/>
      <c r="J8" s="326"/>
      <c r="K8" s="329"/>
      <c r="L8" s="328"/>
    </row>
    <row r="9" spans="1:12" ht="12.75">
      <c r="A9" s="305">
        <v>1</v>
      </c>
      <c r="B9" s="305">
        <v>2</v>
      </c>
      <c r="C9" s="305">
        <v>3</v>
      </c>
      <c r="D9" s="305">
        <v>4</v>
      </c>
      <c r="E9" s="305">
        <v>5</v>
      </c>
      <c r="F9" s="305">
        <v>6</v>
      </c>
      <c r="G9" s="305">
        <v>7</v>
      </c>
      <c r="H9" s="305">
        <v>8</v>
      </c>
      <c r="I9" s="305">
        <v>9</v>
      </c>
      <c r="J9" s="305">
        <v>10</v>
      </c>
      <c r="K9" s="305">
        <v>11</v>
      </c>
      <c r="L9" s="305">
        <v>12</v>
      </c>
    </row>
    <row r="10" spans="1:12" ht="12.75">
      <c r="A10" s="45" t="s">
        <v>311</v>
      </c>
      <c r="B10" s="306" t="s">
        <v>147</v>
      </c>
      <c r="C10" s="306" t="s">
        <v>147</v>
      </c>
      <c r="D10" s="306" t="s">
        <v>147</v>
      </c>
      <c r="E10" s="45" t="s">
        <v>322</v>
      </c>
      <c r="F10" s="87">
        <f>SUM(F11:F16)</f>
        <v>14805276</v>
      </c>
      <c r="G10" s="87">
        <f>SUM(G11:G16)</f>
        <v>8150188</v>
      </c>
      <c r="H10" s="87">
        <f>SUM(H11:H16)</f>
        <v>291667</v>
      </c>
      <c r="I10" s="87">
        <f>SUM(I11:I16)</f>
        <v>2000000</v>
      </c>
      <c r="J10" s="87">
        <v>146000</v>
      </c>
      <c r="K10" s="87">
        <f>SUM(K11:K16)</f>
        <v>5712521</v>
      </c>
      <c r="L10" s="45" t="s">
        <v>147</v>
      </c>
    </row>
    <row r="11" spans="1:12" ht="36">
      <c r="A11" s="65" t="s">
        <v>135</v>
      </c>
      <c r="B11" s="66">
        <v>630</v>
      </c>
      <c r="C11" s="66">
        <v>63003</v>
      </c>
      <c r="D11" s="72" t="s">
        <v>122</v>
      </c>
      <c r="E11" s="67" t="s">
        <v>448</v>
      </c>
      <c r="F11" s="68">
        <v>93000</v>
      </c>
      <c r="G11" s="68">
        <v>93000</v>
      </c>
      <c r="H11" s="68">
        <v>13950</v>
      </c>
      <c r="I11" s="68">
        <v>0</v>
      </c>
      <c r="J11" s="69" t="s">
        <v>136</v>
      </c>
      <c r="K11" s="68">
        <v>79050</v>
      </c>
      <c r="L11" s="69" t="s">
        <v>137</v>
      </c>
    </row>
    <row r="12" spans="1:12" ht="36">
      <c r="A12" s="65" t="s">
        <v>138</v>
      </c>
      <c r="B12" s="66">
        <v>900</v>
      </c>
      <c r="C12" s="66">
        <v>90001</v>
      </c>
      <c r="D12" s="72" t="s">
        <v>122</v>
      </c>
      <c r="E12" s="280" t="s">
        <v>327</v>
      </c>
      <c r="F12" s="68">
        <v>8809850</v>
      </c>
      <c r="G12" s="68">
        <v>3600000</v>
      </c>
      <c r="H12" s="68">
        <v>42350</v>
      </c>
      <c r="I12" s="68">
        <v>1300000</v>
      </c>
      <c r="J12" s="69" t="s">
        <v>136</v>
      </c>
      <c r="K12" s="68">
        <v>2257650</v>
      </c>
      <c r="L12" s="69" t="s">
        <v>137</v>
      </c>
    </row>
    <row r="13" spans="1:12" ht="48">
      <c r="A13" s="65" t="s">
        <v>139</v>
      </c>
      <c r="B13" s="66">
        <v>900</v>
      </c>
      <c r="C13" s="66">
        <v>90002</v>
      </c>
      <c r="D13" s="72" t="s">
        <v>122</v>
      </c>
      <c r="E13" s="280" t="s">
        <v>326</v>
      </c>
      <c r="F13" s="68">
        <v>815546</v>
      </c>
      <c r="G13" s="68">
        <v>783566</v>
      </c>
      <c r="H13" s="68">
        <v>17534</v>
      </c>
      <c r="I13" s="68">
        <v>100000</v>
      </c>
      <c r="J13" s="69" t="s">
        <v>136</v>
      </c>
      <c r="K13" s="68">
        <v>666032</v>
      </c>
      <c r="L13" s="69" t="s">
        <v>137</v>
      </c>
    </row>
    <row r="14" spans="1:12" ht="36">
      <c r="A14" s="65" t="s">
        <v>140</v>
      </c>
      <c r="B14" s="66">
        <v>900</v>
      </c>
      <c r="C14" s="66">
        <v>90095</v>
      </c>
      <c r="D14" s="72" t="s">
        <v>122</v>
      </c>
      <c r="E14" s="280" t="s">
        <v>325</v>
      </c>
      <c r="F14" s="68">
        <v>1555280</v>
      </c>
      <c r="G14" s="68">
        <v>170500</v>
      </c>
      <c r="H14" s="68">
        <v>62010</v>
      </c>
      <c r="I14" s="68">
        <v>0</v>
      </c>
      <c r="J14" s="69" t="s">
        <v>136</v>
      </c>
      <c r="K14" s="68">
        <v>108490</v>
      </c>
      <c r="L14" s="69" t="s">
        <v>137</v>
      </c>
    </row>
    <row r="15" spans="1:12" ht="36">
      <c r="A15" s="304" t="s">
        <v>141</v>
      </c>
      <c r="B15" s="66">
        <v>900</v>
      </c>
      <c r="C15" s="66">
        <v>90095</v>
      </c>
      <c r="D15" s="72" t="s">
        <v>122</v>
      </c>
      <c r="E15" s="280" t="s">
        <v>454</v>
      </c>
      <c r="F15" s="68">
        <v>412500</v>
      </c>
      <c r="G15" s="68">
        <v>412500</v>
      </c>
      <c r="H15" s="68">
        <v>61889</v>
      </c>
      <c r="I15" s="68"/>
      <c r="J15" s="69" t="s">
        <v>136</v>
      </c>
      <c r="K15" s="68">
        <v>350611</v>
      </c>
      <c r="L15" s="69" t="s">
        <v>137</v>
      </c>
    </row>
    <row r="16" spans="1:12" ht="60">
      <c r="A16" s="304" t="s">
        <v>142</v>
      </c>
      <c r="B16" s="66">
        <v>900</v>
      </c>
      <c r="C16" s="66">
        <v>90095</v>
      </c>
      <c r="D16" s="72" t="s">
        <v>463</v>
      </c>
      <c r="E16" s="280" t="s">
        <v>453</v>
      </c>
      <c r="F16" s="68">
        <v>3119100</v>
      </c>
      <c r="G16" s="68">
        <v>3090622</v>
      </c>
      <c r="H16" s="68">
        <v>93934</v>
      </c>
      <c r="I16" s="68">
        <v>600000</v>
      </c>
      <c r="J16" s="69" t="s">
        <v>464</v>
      </c>
      <c r="K16" s="68">
        <v>2250688</v>
      </c>
      <c r="L16" s="69" t="s">
        <v>154</v>
      </c>
    </row>
    <row r="17" spans="1:12" ht="12.75">
      <c r="A17" s="45" t="s">
        <v>323</v>
      </c>
      <c r="B17" s="45" t="s">
        <v>147</v>
      </c>
      <c r="C17" s="45" t="s">
        <v>147</v>
      </c>
      <c r="D17" s="52" t="s">
        <v>147</v>
      </c>
      <c r="E17" s="52" t="s">
        <v>324</v>
      </c>
      <c r="F17" s="46">
        <f>SUM(F18:F18)</f>
        <v>0</v>
      </c>
      <c r="G17" s="46">
        <f>SUM(G18:G18)</f>
        <v>0</v>
      </c>
      <c r="H17" s="46">
        <f>SUM(H18:H18)</f>
        <v>0</v>
      </c>
      <c r="I17" s="46">
        <f>SUM(I18:I18)</f>
        <v>0</v>
      </c>
      <c r="J17" s="46">
        <v>0</v>
      </c>
      <c r="K17" s="46">
        <f>SUM(K18:K18)</f>
        <v>0</v>
      </c>
      <c r="L17" s="307" t="s">
        <v>147</v>
      </c>
    </row>
    <row r="18" spans="1:12" ht="34.5" customHeight="1">
      <c r="A18" s="256"/>
      <c r="B18" s="58"/>
      <c r="C18" s="58"/>
      <c r="D18" s="257"/>
      <c r="E18" s="57"/>
      <c r="F18" s="80"/>
      <c r="G18" s="80"/>
      <c r="H18" s="80"/>
      <c r="I18" s="80"/>
      <c r="J18" s="59"/>
      <c r="K18" s="80"/>
      <c r="L18" s="59"/>
    </row>
    <row r="19" spans="1:12" ht="20.25" customHeight="1">
      <c r="A19" s="327" t="s">
        <v>112</v>
      </c>
      <c r="B19" s="327"/>
      <c r="C19" s="327"/>
      <c r="D19" s="327"/>
      <c r="E19" s="327"/>
      <c r="F19" s="308">
        <f aca="true" t="shared" si="0" ref="F19:K19">SUM(F10+F17)</f>
        <v>14805276</v>
      </c>
      <c r="G19" s="308">
        <f t="shared" si="0"/>
        <v>8150188</v>
      </c>
      <c r="H19" s="308">
        <f t="shared" si="0"/>
        <v>291667</v>
      </c>
      <c r="I19" s="308">
        <f t="shared" si="0"/>
        <v>2000000</v>
      </c>
      <c r="J19" s="308">
        <f t="shared" si="0"/>
        <v>146000</v>
      </c>
      <c r="K19" s="308">
        <f t="shared" si="0"/>
        <v>5712521</v>
      </c>
      <c r="L19" s="296" t="s">
        <v>147</v>
      </c>
    </row>
    <row r="20" spans="1:12" ht="12.75">
      <c r="A20" s="81" t="s">
        <v>148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2.75">
      <c r="A21" s="81" t="s">
        <v>149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2.75">
      <c r="A22" s="81" t="s">
        <v>150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2.75">
      <c r="A23" s="81" t="s">
        <v>151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ht="12.75">
      <c r="A25" s="47"/>
    </row>
    <row r="26" ht="12.75">
      <c r="A26" s="47"/>
    </row>
  </sheetData>
  <sheetProtection selectLockedCells="1" selectUnlockedCells="1"/>
  <mergeCells count="17">
    <mergeCell ref="A19:E19"/>
    <mergeCell ref="G5:G8"/>
    <mergeCell ref="H5:K5"/>
    <mergeCell ref="H6:H8"/>
    <mergeCell ref="I6:I8"/>
    <mergeCell ref="J6:J8"/>
    <mergeCell ref="K6:K8"/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</mergeCells>
  <printOptions/>
  <pageMargins left="0.6041666666666666" right="0.25" top="0.9375" bottom="0.75" header="0.59375" footer="0.5118055555555555"/>
  <pageSetup horizontalDpi="600" verticalDpi="600" orientation="portrait" paperSize="9" scale="73" r:id="rId1"/>
  <headerFooter alignWithMargins="0">
    <oddHeader>&amp;RZałącznik Nr 4 do Uchwały Nr ... Rady Gminy Czarna Dąbrówka
z dnia ...2019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view="pageLayout" workbookViewId="0" topLeftCell="A1">
      <selection activeCell="D21" sqref="D21"/>
    </sheetView>
  </sheetViews>
  <sheetFormatPr defaultColWidth="9.00390625" defaultRowHeight="12.75"/>
  <cols>
    <col min="1" max="1" width="4.75390625" style="47" customWidth="1"/>
    <col min="2" max="2" width="41.875" style="47" customWidth="1"/>
    <col min="3" max="3" width="14.00390625" style="47" customWidth="1"/>
    <col min="4" max="4" width="17.125" style="47" customWidth="1"/>
    <col min="5" max="16384" width="9.125" style="47" customWidth="1"/>
  </cols>
  <sheetData>
    <row r="1" spans="1:4" ht="15" customHeight="1">
      <c r="A1" s="335" t="s">
        <v>467</v>
      </c>
      <c r="B1" s="335"/>
      <c r="C1" s="335"/>
      <c r="D1" s="335"/>
    </row>
    <row r="2" ht="6.75" customHeight="1">
      <c r="A2" s="82"/>
    </row>
    <row r="3" ht="12.75">
      <c r="D3" s="83" t="s">
        <v>123</v>
      </c>
    </row>
    <row r="4" spans="1:4" ht="15" customHeight="1">
      <c r="A4" s="325" t="s">
        <v>124</v>
      </c>
      <c r="B4" s="325" t="s">
        <v>156</v>
      </c>
      <c r="C4" s="326" t="s">
        <v>157</v>
      </c>
      <c r="D4" s="326" t="s">
        <v>469</v>
      </c>
    </row>
    <row r="5" spans="1:4" ht="15" customHeight="1">
      <c r="A5" s="325"/>
      <c r="B5" s="325"/>
      <c r="C5" s="325"/>
      <c r="D5" s="326"/>
    </row>
    <row r="6" spans="1:4" ht="15.75" customHeight="1">
      <c r="A6" s="325"/>
      <c r="B6" s="325"/>
      <c r="C6" s="325"/>
      <c r="D6" s="326"/>
    </row>
    <row r="7" spans="1:4" s="85" customFormat="1" ht="6.75" customHeight="1">
      <c r="A7" s="84">
        <v>1</v>
      </c>
      <c r="B7" s="84">
        <v>2</v>
      </c>
      <c r="C7" s="84">
        <v>3</v>
      </c>
      <c r="D7" s="84">
        <v>4</v>
      </c>
    </row>
    <row r="8" spans="1:4" ht="18.75" customHeight="1">
      <c r="A8" s="331" t="s">
        <v>158</v>
      </c>
      <c r="B8" s="331"/>
      <c r="C8" s="86"/>
      <c r="D8" s="87">
        <f>SUM(D9:D17)</f>
        <v>3556235</v>
      </c>
    </row>
    <row r="9" spans="1:4" ht="18.75" customHeight="1">
      <c r="A9" s="88" t="s">
        <v>135</v>
      </c>
      <c r="B9" s="89" t="s">
        <v>159</v>
      </c>
      <c r="C9" s="88" t="s">
        <v>160</v>
      </c>
      <c r="D9" s="90">
        <v>3356235</v>
      </c>
    </row>
    <row r="10" spans="1:4" ht="18.75" customHeight="1">
      <c r="A10" s="91" t="s">
        <v>138</v>
      </c>
      <c r="B10" s="92" t="s">
        <v>161</v>
      </c>
      <c r="C10" s="91" t="s">
        <v>160</v>
      </c>
      <c r="D10" s="93">
        <v>0</v>
      </c>
    </row>
    <row r="11" spans="1:4" ht="29.25" customHeight="1">
      <c r="A11" s="91" t="s">
        <v>139</v>
      </c>
      <c r="B11" s="94" t="s">
        <v>162</v>
      </c>
      <c r="C11" s="91" t="s">
        <v>163</v>
      </c>
      <c r="D11" s="93">
        <v>0</v>
      </c>
    </row>
    <row r="12" spans="1:4" ht="18" customHeight="1">
      <c r="A12" s="91" t="s">
        <v>140</v>
      </c>
      <c r="B12" s="94" t="s">
        <v>164</v>
      </c>
      <c r="C12" s="95" t="s">
        <v>165</v>
      </c>
      <c r="D12" s="93">
        <v>0</v>
      </c>
    </row>
    <row r="13" spans="1:4" ht="18.75" customHeight="1">
      <c r="A13" s="91" t="s">
        <v>141</v>
      </c>
      <c r="B13" s="92" t="s">
        <v>166</v>
      </c>
      <c r="C13" s="91" t="s">
        <v>167</v>
      </c>
      <c r="D13" s="93">
        <v>200000</v>
      </c>
    </row>
    <row r="14" spans="1:4" ht="18.75" customHeight="1">
      <c r="A14" s="91" t="s">
        <v>142</v>
      </c>
      <c r="B14" s="92" t="s">
        <v>168</v>
      </c>
      <c r="C14" s="91" t="s">
        <v>169</v>
      </c>
      <c r="D14" s="93">
        <v>0</v>
      </c>
    </row>
    <row r="15" spans="1:4" ht="18.75" customHeight="1">
      <c r="A15" s="91" t="s">
        <v>143</v>
      </c>
      <c r="B15" s="92" t="s">
        <v>170</v>
      </c>
      <c r="C15" s="91" t="s">
        <v>171</v>
      </c>
      <c r="D15" s="93">
        <v>0</v>
      </c>
    </row>
    <row r="16" spans="1:4" ht="18.75" customHeight="1">
      <c r="A16" s="91" t="s">
        <v>144</v>
      </c>
      <c r="B16" s="92" t="s">
        <v>172</v>
      </c>
      <c r="C16" s="91" t="s">
        <v>173</v>
      </c>
      <c r="D16" s="93">
        <v>0</v>
      </c>
    </row>
    <row r="17" spans="1:4" ht="18.75" customHeight="1">
      <c r="A17" s="91" t="s">
        <v>145</v>
      </c>
      <c r="B17" s="96" t="s">
        <v>174</v>
      </c>
      <c r="C17" s="97" t="s">
        <v>175</v>
      </c>
      <c r="D17" s="98">
        <v>0</v>
      </c>
    </row>
    <row r="18" spans="1:4" ht="18.75" customHeight="1">
      <c r="A18" s="331" t="s">
        <v>176</v>
      </c>
      <c r="B18" s="331"/>
      <c r="C18" s="86"/>
      <c r="D18" s="87">
        <f>SUM(D19:D25)</f>
        <v>1556235</v>
      </c>
    </row>
    <row r="19" spans="1:4" ht="18.75" customHeight="1">
      <c r="A19" s="88" t="s">
        <v>135</v>
      </c>
      <c r="B19" s="89" t="s">
        <v>177</v>
      </c>
      <c r="C19" s="88" t="s">
        <v>178</v>
      </c>
      <c r="D19" s="90">
        <v>694935</v>
      </c>
    </row>
    <row r="20" spans="1:4" ht="18.75" customHeight="1">
      <c r="A20" s="91" t="s">
        <v>138</v>
      </c>
      <c r="B20" s="92" t="s">
        <v>179</v>
      </c>
      <c r="C20" s="91" t="s">
        <v>178</v>
      </c>
      <c r="D20" s="93">
        <v>161300</v>
      </c>
    </row>
    <row r="21" spans="1:4" ht="38.25">
      <c r="A21" s="91" t="s">
        <v>139</v>
      </c>
      <c r="B21" s="94" t="s">
        <v>180</v>
      </c>
      <c r="C21" s="91" t="s">
        <v>181</v>
      </c>
      <c r="D21" s="93">
        <v>0</v>
      </c>
    </row>
    <row r="22" spans="1:4" ht="18.75" customHeight="1">
      <c r="A22" s="91" t="s">
        <v>140</v>
      </c>
      <c r="B22" s="92" t="s">
        <v>182</v>
      </c>
      <c r="C22" s="91" t="s">
        <v>183</v>
      </c>
      <c r="D22" s="93">
        <v>200000</v>
      </c>
    </row>
    <row r="23" spans="1:4" ht="18.75" customHeight="1">
      <c r="A23" s="91" t="s">
        <v>141</v>
      </c>
      <c r="B23" s="92" t="s">
        <v>184</v>
      </c>
      <c r="C23" s="91" t="s">
        <v>185</v>
      </c>
      <c r="D23" s="93">
        <v>0</v>
      </c>
    </row>
    <row r="24" spans="1:4" ht="18.75" customHeight="1">
      <c r="A24" s="91" t="s">
        <v>142</v>
      </c>
      <c r="B24" s="92" t="s">
        <v>186</v>
      </c>
      <c r="C24" s="91" t="s">
        <v>187</v>
      </c>
      <c r="D24" s="93">
        <v>500000</v>
      </c>
    </row>
    <row r="25" spans="1:4" ht="18.75" customHeight="1">
      <c r="A25" s="97" t="s">
        <v>143</v>
      </c>
      <c r="B25" s="96" t="s">
        <v>188</v>
      </c>
      <c r="C25" s="97" t="s">
        <v>189</v>
      </c>
      <c r="D25" s="98">
        <v>0</v>
      </c>
    </row>
    <row r="26" spans="1:4" ht="7.5" customHeight="1">
      <c r="A26" s="99"/>
      <c r="B26" s="100"/>
      <c r="C26" s="100"/>
      <c r="D26" s="100"/>
    </row>
    <row r="27" spans="1:6" ht="12.75">
      <c r="A27" s="101"/>
      <c r="B27" s="102"/>
      <c r="C27" s="102"/>
      <c r="D27" s="102"/>
      <c r="E27" s="103"/>
      <c r="F27" s="103"/>
    </row>
    <row r="29" spans="1:4" ht="15.75">
      <c r="A29" s="332" t="s">
        <v>190</v>
      </c>
      <c r="B29" s="332"/>
      <c r="C29" s="104" t="s">
        <v>191</v>
      </c>
      <c r="D29" s="105">
        <v>2000000</v>
      </c>
    </row>
    <row r="30" spans="1:2" ht="12.75">
      <c r="A30" s="333" t="s">
        <v>192</v>
      </c>
      <c r="B30" s="333"/>
    </row>
    <row r="32" spans="1:4" ht="48.75" customHeight="1">
      <c r="A32" s="334" t="s">
        <v>468</v>
      </c>
      <c r="B32" s="334"/>
      <c r="C32" s="106" t="s">
        <v>193</v>
      </c>
      <c r="D32" s="105">
        <v>2000000</v>
      </c>
    </row>
  </sheetData>
  <sheetProtection selectLockedCells="1" selectUnlockedCells="1"/>
  <mergeCells count="10">
    <mergeCell ref="A18:B18"/>
    <mergeCell ref="A29:B29"/>
    <mergeCell ref="A30:B30"/>
    <mergeCell ref="A32:B32"/>
    <mergeCell ref="A1:D1"/>
    <mergeCell ref="A4:A6"/>
    <mergeCell ref="B4:B6"/>
    <mergeCell ref="C4:C6"/>
    <mergeCell ref="D4:D6"/>
    <mergeCell ref="A8:B8"/>
  </mergeCells>
  <printOptions horizontalCentered="1"/>
  <pageMargins left="0.8958333333333334" right="0.39375" top="1.2083333333333335" bottom="0.5902777777777778" header="0.5" footer="0.5118055555555555"/>
  <pageSetup horizontalDpi="600" verticalDpi="600" orientation="portrait" paperSize="9" r:id="rId1"/>
  <headerFooter alignWithMargins="0">
    <oddHeader>&amp;RZałącznik nr 5 do Uchwały Nr ... Rady Gminy Czarna Dąbrówka z dnia ....2019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view="pageLayout" workbookViewId="0" topLeftCell="A1">
      <selection activeCell="I59" sqref="I59"/>
    </sheetView>
  </sheetViews>
  <sheetFormatPr defaultColWidth="9.00390625" defaultRowHeight="12.75"/>
  <cols>
    <col min="1" max="1" width="5.625" style="47" customWidth="1"/>
    <col min="2" max="2" width="8.875" style="47" customWidth="1"/>
    <col min="3" max="3" width="6.875" style="47" customWidth="1"/>
    <col min="4" max="6" width="10.125" style="47" customWidth="1"/>
    <col min="7" max="7" width="15.25390625" style="0" customWidth="1"/>
    <col min="8" max="8" width="13.625" style="0" customWidth="1"/>
    <col min="9" max="9" width="12.25390625" style="0" customWidth="1"/>
    <col min="10" max="10" width="11.25390625" style="0" customWidth="1"/>
  </cols>
  <sheetData>
    <row r="1" spans="1:10" ht="32.25" customHeight="1">
      <c r="A1" s="330" t="s">
        <v>435</v>
      </c>
      <c r="B1" s="330"/>
      <c r="C1" s="330"/>
      <c r="D1" s="330"/>
      <c r="E1" s="330"/>
      <c r="F1" s="330"/>
      <c r="G1" s="330"/>
      <c r="H1" s="330"/>
      <c r="I1" s="330"/>
      <c r="J1" s="330"/>
    </row>
    <row r="2" ht="12.75">
      <c r="J2" s="61" t="s">
        <v>123</v>
      </c>
    </row>
    <row r="3" spans="1:10" s="107" customFormat="1" ht="16.5" customHeight="1">
      <c r="A3" s="325" t="s">
        <v>2</v>
      </c>
      <c r="B3" s="325" t="s">
        <v>3</v>
      </c>
      <c r="C3" s="325" t="s">
        <v>4</v>
      </c>
      <c r="D3" s="326" t="s">
        <v>194</v>
      </c>
      <c r="E3" s="326" t="s">
        <v>195</v>
      </c>
      <c r="F3" s="326" t="s">
        <v>196</v>
      </c>
      <c r="G3" s="326"/>
      <c r="H3" s="326"/>
      <c r="I3" s="326"/>
      <c r="J3" s="326"/>
    </row>
    <row r="4" spans="1:10" s="107" customFormat="1" ht="15.75" customHeight="1">
      <c r="A4" s="325"/>
      <c r="B4" s="325"/>
      <c r="C4" s="325"/>
      <c r="D4" s="326"/>
      <c r="E4" s="326"/>
      <c r="F4" s="326" t="s">
        <v>197</v>
      </c>
      <c r="G4" s="326" t="s">
        <v>198</v>
      </c>
      <c r="H4" s="326"/>
      <c r="I4" s="326"/>
      <c r="J4" s="326" t="s">
        <v>199</v>
      </c>
    </row>
    <row r="5" spans="1:10" s="107" customFormat="1" ht="52.5" customHeight="1">
      <c r="A5" s="325"/>
      <c r="B5" s="325"/>
      <c r="C5" s="325"/>
      <c r="D5" s="326"/>
      <c r="E5" s="326"/>
      <c r="F5" s="326"/>
      <c r="G5" s="63" t="s">
        <v>200</v>
      </c>
      <c r="H5" s="63" t="s">
        <v>201</v>
      </c>
      <c r="I5" s="63" t="s">
        <v>202</v>
      </c>
      <c r="J5" s="326"/>
    </row>
    <row r="6" spans="1:10" ht="9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12.75">
      <c r="A7" s="18">
        <v>750</v>
      </c>
      <c r="B7" s="18">
        <v>75011</v>
      </c>
      <c r="C7" s="18">
        <v>2010</v>
      </c>
      <c r="D7" s="19">
        <v>79221</v>
      </c>
      <c r="E7" s="19"/>
      <c r="F7" s="284"/>
      <c r="G7" s="284"/>
      <c r="H7" s="284"/>
      <c r="I7" s="284"/>
      <c r="J7" s="284"/>
    </row>
    <row r="8" spans="1:10" ht="12.75">
      <c r="A8" s="18">
        <v>750</v>
      </c>
      <c r="B8" s="18">
        <v>75011</v>
      </c>
      <c r="C8" s="18">
        <v>4010</v>
      </c>
      <c r="D8" s="19"/>
      <c r="E8" s="19">
        <v>61200</v>
      </c>
      <c r="F8" s="19">
        <v>61200</v>
      </c>
      <c r="G8" s="19">
        <v>61200</v>
      </c>
      <c r="H8" s="19">
        <v>0</v>
      </c>
      <c r="I8" s="19">
        <v>0</v>
      </c>
      <c r="J8" s="19">
        <v>0</v>
      </c>
    </row>
    <row r="9" spans="1:10" ht="12.75">
      <c r="A9" s="18">
        <v>750</v>
      </c>
      <c r="B9" s="18">
        <v>75011</v>
      </c>
      <c r="C9" s="18">
        <v>4040</v>
      </c>
      <c r="D9" s="19"/>
      <c r="E9" s="19">
        <v>5100</v>
      </c>
      <c r="F9" s="19">
        <v>5100</v>
      </c>
      <c r="G9" s="19">
        <v>5100</v>
      </c>
      <c r="H9" s="19">
        <v>0</v>
      </c>
      <c r="I9" s="19">
        <v>0</v>
      </c>
      <c r="J9" s="19">
        <v>0</v>
      </c>
    </row>
    <row r="10" spans="1:10" ht="12.75">
      <c r="A10" s="18">
        <v>750</v>
      </c>
      <c r="B10" s="18">
        <v>75011</v>
      </c>
      <c r="C10" s="18">
        <v>4110</v>
      </c>
      <c r="D10" s="19"/>
      <c r="E10" s="19">
        <v>11400</v>
      </c>
      <c r="F10" s="19">
        <v>11400</v>
      </c>
      <c r="G10" s="19">
        <v>0</v>
      </c>
      <c r="H10" s="19">
        <v>11400</v>
      </c>
      <c r="I10" s="19">
        <v>0</v>
      </c>
      <c r="J10" s="19">
        <v>0</v>
      </c>
    </row>
    <row r="11" spans="1:10" ht="12.75">
      <c r="A11" s="18">
        <v>750</v>
      </c>
      <c r="B11" s="18">
        <v>75011</v>
      </c>
      <c r="C11" s="18">
        <v>4120</v>
      </c>
      <c r="D11" s="19"/>
      <c r="E11" s="19">
        <v>1521</v>
      </c>
      <c r="F11" s="19">
        <v>1521</v>
      </c>
      <c r="G11" s="19">
        <v>0</v>
      </c>
      <c r="H11" s="19">
        <v>1521</v>
      </c>
      <c r="I11" s="19">
        <v>0</v>
      </c>
      <c r="J11" s="19">
        <v>0</v>
      </c>
    </row>
    <row r="12" spans="1:10" ht="12.75">
      <c r="A12" s="18">
        <v>751</v>
      </c>
      <c r="B12" s="18">
        <v>75101</v>
      </c>
      <c r="C12" s="18">
        <v>2010</v>
      </c>
      <c r="D12" s="19">
        <v>1158</v>
      </c>
      <c r="E12" s="19" t="s">
        <v>0</v>
      </c>
      <c r="F12" s="19" t="s">
        <v>0</v>
      </c>
      <c r="G12" s="19"/>
      <c r="H12" s="19"/>
      <c r="I12" s="19"/>
      <c r="J12" s="19"/>
    </row>
    <row r="13" spans="1:10" ht="12.75">
      <c r="A13" s="18">
        <v>751</v>
      </c>
      <c r="B13" s="18">
        <v>75101</v>
      </c>
      <c r="C13" s="18">
        <v>4300</v>
      </c>
      <c r="D13" s="19"/>
      <c r="E13" s="19">
        <v>1158</v>
      </c>
      <c r="F13" s="19">
        <v>1158</v>
      </c>
      <c r="G13" s="19">
        <f>-G162</f>
        <v>0</v>
      </c>
      <c r="H13" s="19">
        <v>0</v>
      </c>
      <c r="I13" s="19">
        <v>0</v>
      </c>
      <c r="J13" s="19">
        <v>0</v>
      </c>
    </row>
    <row r="14" spans="1:10" ht="12.75">
      <c r="A14" s="18">
        <v>852</v>
      </c>
      <c r="B14" s="18">
        <v>85219</v>
      </c>
      <c r="C14" s="18">
        <v>2010</v>
      </c>
      <c r="D14" s="19">
        <v>3090</v>
      </c>
      <c r="E14" s="19"/>
      <c r="F14" s="19"/>
      <c r="G14" s="19"/>
      <c r="H14" s="19"/>
      <c r="I14" s="19"/>
      <c r="J14" s="19"/>
    </row>
    <row r="15" spans="1:10" ht="12.75">
      <c r="A15" s="18">
        <v>852</v>
      </c>
      <c r="B15" s="18">
        <v>85219</v>
      </c>
      <c r="C15" s="18">
        <v>3110</v>
      </c>
      <c r="D15" s="19"/>
      <c r="E15" s="19">
        <v>3040</v>
      </c>
      <c r="F15" s="19">
        <v>3040</v>
      </c>
      <c r="G15" s="19">
        <v>0</v>
      </c>
      <c r="H15" s="19">
        <v>0</v>
      </c>
      <c r="I15" s="19">
        <v>3040</v>
      </c>
      <c r="J15" s="19">
        <v>0</v>
      </c>
    </row>
    <row r="16" spans="1:10" ht="12.75">
      <c r="A16" s="18">
        <v>852</v>
      </c>
      <c r="B16" s="18">
        <v>85219</v>
      </c>
      <c r="C16" s="18">
        <v>4210</v>
      </c>
      <c r="D16" s="19"/>
      <c r="E16" s="19">
        <v>50</v>
      </c>
      <c r="F16" s="19">
        <v>50</v>
      </c>
      <c r="G16" s="19">
        <v>0</v>
      </c>
      <c r="H16" s="19">
        <v>0</v>
      </c>
      <c r="I16" s="19">
        <v>0</v>
      </c>
      <c r="J16" s="19">
        <v>0</v>
      </c>
    </row>
    <row r="17" spans="1:10" ht="12.75">
      <c r="A17" s="18">
        <v>852</v>
      </c>
      <c r="B17" s="18">
        <v>85228</v>
      </c>
      <c r="C17" s="18">
        <v>2010</v>
      </c>
      <c r="D17" s="19">
        <v>15300</v>
      </c>
      <c r="E17" s="19"/>
      <c r="F17" s="19"/>
      <c r="G17" s="19"/>
      <c r="H17" s="19"/>
      <c r="I17" s="19"/>
      <c r="J17" s="19"/>
    </row>
    <row r="18" spans="1:10" ht="12.75">
      <c r="A18" s="18">
        <v>852</v>
      </c>
      <c r="B18" s="18">
        <v>85228</v>
      </c>
      <c r="C18" s="18">
        <v>4170</v>
      </c>
      <c r="D18" s="19"/>
      <c r="E18" s="19">
        <v>10000</v>
      </c>
      <c r="F18" s="19">
        <v>10000</v>
      </c>
      <c r="G18" s="19">
        <v>10000</v>
      </c>
      <c r="H18" s="19">
        <v>0</v>
      </c>
      <c r="I18" s="19">
        <v>0</v>
      </c>
      <c r="J18" s="19">
        <v>0</v>
      </c>
    </row>
    <row r="19" spans="1:10" ht="12.75">
      <c r="A19" s="18">
        <v>852</v>
      </c>
      <c r="B19" s="18">
        <v>85228</v>
      </c>
      <c r="C19" s="18">
        <v>4300</v>
      </c>
      <c r="D19" s="19"/>
      <c r="E19" s="19">
        <v>5300</v>
      </c>
      <c r="F19" s="19">
        <v>5300</v>
      </c>
      <c r="G19" s="19">
        <v>0</v>
      </c>
      <c r="H19" s="19">
        <v>0</v>
      </c>
      <c r="I19" s="19">
        <v>0</v>
      </c>
      <c r="J19" s="19">
        <v>0</v>
      </c>
    </row>
    <row r="20" spans="1:10" ht="12.75">
      <c r="A20" s="18">
        <v>855</v>
      </c>
      <c r="B20" s="18">
        <v>85501</v>
      </c>
      <c r="C20" s="18">
        <v>2060</v>
      </c>
      <c r="D20" s="19">
        <v>5550000</v>
      </c>
      <c r="E20" s="19"/>
      <c r="F20" s="19"/>
      <c r="G20" s="19"/>
      <c r="H20" s="19"/>
      <c r="I20" s="19"/>
      <c r="J20" s="19"/>
    </row>
    <row r="21" spans="1:10" ht="12.75">
      <c r="A21" s="18">
        <v>855</v>
      </c>
      <c r="B21" s="18">
        <v>85501</v>
      </c>
      <c r="C21" s="18">
        <v>3110</v>
      </c>
      <c r="D21" s="19"/>
      <c r="E21" s="19">
        <v>5503600</v>
      </c>
      <c r="F21" s="19">
        <v>5503600</v>
      </c>
      <c r="G21" s="19">
        <v>0</v>
      </c>
      <c r="H21" s="19">
        <v>0</v>
      </c>
      <c r="I21" s="19">
        <v>5503600</v>
      </c>
      <c r="J21" s="19">
        <v>0</v>
      </c>
    </row>
    <row r="22" spans="1:10" ht="12.75">
      <c r="A22" s="18">
        <v>855</v>
      </c>
      <c r="B22" s="18">
        <v>85501</v>
      </c>
      <c r="C22" s="18">
        <v>4010</v>
      </c>
      <c r="D22" s="19"/>
      <c r="E22" s="19">
        <v>33000</v>
      </c>
      <c r="F22" s="19">
        <v>33000</v>
      </c>
      <c r="G22" s="19">
        <v>33000</v>
      </c>
      <c r="H22" s="19">
        <v>0</v>
      </c>
      <c r="I22" s="19">
        <v>0</v>
      </c>
      <c r="J22" s="19">
        <v>0</v>
      </c>
    </row>
    <row r="23" spans="1:10" ht="12.75">
      <c r="A23" s="18">
        <v>855</v>
      </c>
      <c r="B23" s="18">
        <v>85501</v>
      </c>
      <c r="C23" s="18">
        <v>4040</v>
      </c>
      <c r="D23" s="19"/>
      <c r="E23" s="19">
        <v>2400</v>
      </c>
      <c r="F23" s="19">
        <v>2400</v>
      </c>
      <c r="G23" s="19">
        <v>2400</v>
      </c>
      <c r="H23" s="19">
        <v>0</v>
      </c>
      <c r="I23" s="19">
        <v>0</v>
      </c>
      <c r="J23" s="19">
        <v>0</v>
      </c>
    </row>
    <row r="24" spans="1:10" ht="12.75">
      <c r="A24" s="18">
        <v>855</v>
      </c>
      <c r="B24" s="18">
        <v>85501</v>
      </c>
      <c r="C24" s="18">
        <v>4110</v>
      </c>
      <c r="D24" s="19"/>
      <c r="E24" s="19">
        <v>6100</v>
      </c>
      <c r="F24" s="19">
        <v>6100</v>
      </c>
      <c r="G24" s="19">
        <v>0</v>
      </c>
      <c r="H24" s="19">
        <v>6100</v>
      </c>
      <c r="I24" s="19">
        <v>0</v>
      </c>
      <c r="J24" s="19">
        <v>0</v>
      </c>
    </row>
    <row r="25" spans="1:10" ht="12.75">
      <c r="A25" s="18">
        <v>855</v>
      </c>
      <c r="B25" s="18">
        <v>85501</v>
      </c>
      <c r="C25" s="18">
        <v>4120</v>
      </c>
      <c r="D25" s="19"/>
      <c r="E25" s="19">
        <v>870</v>
      </c>
      <c r="F25" s="19">
        <v>870</v>
      </c>
      <c r="G25" s="19">
        <v>0</v>
      </c>
      <c r="H25" s="19">
        <v>870</v>
      </c>
      <c r="I25" s="19">
        <v>0</v>
      </c>
      <c r="J25" s="19">
        <v>0</v>
      </c>
    </row>
    <row r="26" spans="1:10" ht="12.75">
      <c r="A26" s="18">
        <v>855</v>
      </c>
      <c r="B26" s="18">
        <v>85501</v>
      </c>
      <c r="C26" s="18">
        <v>4210</v>
      </c>
      <c r="D26" s="19"/>
      <c r="E26" s="19">
        <v>500</v>
      </c>
      <c r="F26" s="19">
        <v>500</v>
      </c>
      <c r="G26" s="19">
        <v>0</v>
      </c>
      <c r="H26" s="19">
        <v>0</v>
      </c>
      <c r="I26" s="19">
        <v>0</v>
      </c>
      <c r="J26" s="19">
        <v>0</v>
      </c>
    </row>
    <row r="27" spans="1:10" ht="12.75">
      <c r="A27" s="18">
        <v>855</v>
      </c>
      <c r="B27" s="18">
        <v>85501</v>
      </c>
      <c r="C27" s="18">
        <v>4280</v>
      </c>
      <c r="D27" s="19"/>
      <c r="E27" s="19">
        <v>100</v>
      </c>
      <c r="F27" s="19">
        <v>100</v>
      </c>
      <c r="G27" s="19">
        <v>0</v>
      </c>
      <c r="H27" s="19">
        <v>0</v>
      </c>
      <c r="I27" s="19">
        <v>0</v>
      </c>
      <c r="J27" s="19">
        <v>0</v>
      </c>
    </row>
    <row r="28" spans="1:10" ht="12.75">
      <c r="A28" s="18">
        <v>855</v>
      </c>
      <c r="B28" s="18">
        <v>85501</v>
      </c>
      <c r="C28" s="18">
        <v>4300</v>
      </c>
      <c r="D28" s="19"/>
      <c r="E28" s="19">
        <v>800</v>
      </c>
      <c r="F28" s="19">
        <v>800</v>
      </c>
      <c r="G28" s="19">
        <v>0</v>
      </c>
      <c r="H28" s="19">
        <v>0</v>
      </c>
      <c r="I28" s="19">
        <v>0</v>
      </c>
      <c r="J28" s="19">
        <v>0</v>
      </c>
    </row>
    <row r="29" spans="1:10" ht="12.75">
      <c r="A29" s="18">
        <v>855</v>
      </c>
      <c r="B29" s="18">
        <v>85501</v>
      </c>
      <c r="C29" s="18">
        <v>4360</v>
      </c>
      <c r="D29" s="19"/>
      <c r="E29" s="19">
        <v>300</v>
      </c>
      <c r="F29" s="19">
        <v>300</v>
      </c>
      <c r="G29" s="19">
        <v>0</v>
      </c>
      <c r="H29" s="19">
        <v>0</v>
      </c>
      <c r="I29" s="19">
        <v>0</v>
      </c>
      <c r="J29" s="19">
        <v>0</v>
      </c>
    </row>
    <row r="30" spans="1:10" ht="12.75">
      <c r="A30" s="18">
        <v>855</v>
      </c>
      <c r="B30" s="18">
        <v>85501</v>
      </c>
      <c r="C30" s="18">
        <v>4410</v>
      </c>
      <c r="D30" s="19"/>
      <c r="E30" s="19">
        <v>300</v>
      </c>
      <c r="F30" s="19">
        <v>300</v>
      </c>
      <c r="G30" s="19">
        <v>0</v>
      </c>
      <c r="H30" s="19">
        <v>0</v>
      </c>
      <c r="I30" s="19">
        <v>0</v>
      </c>
      <c r="J30" s="19">
        <v>0</v>
      </c>
    </row>
    <row r="31" spans="1:10" ht="12.75">
      <c r="A31" s="18">
        <v>855</v>
      </c>
      <c r="B31" s="18">
        <v>85501</v>
      </c>
      <c r="C31" s="18">
        <v>4440</v>
      </c>
      <c r="D31" s="19"/>
      <c r="E31" s="19">
        <v>1230</v>
      </c>
      <c r="F31" s="19">
        <v>1230</v>
      </c>
      <c r="G31" s="19">
        <v>0</v>
      </c>
      <c r="H31" s="19">
        <v>0</v>
      </c>
      <c r="I31" s="19">
        <v>0</v>
      </c>
      <c r="J31" s="19">
        <v>0</v>
      </c>
    </row>
    <row r="32" spans="1:10" ht="12.75">
      <c r="A32" s="18">
        <v>855</v>
      </c>
      <c r="B32" s="18">
        <v>85501</v>
      </c>
      <c r="C32" s="18">
        <v>4700</v>
      </c>
      <c r="D32" s="19"/>
      <c r="E32" s="19">
        <v>800</v>
      </c>
      <c r="F32" s="19">
        <v>800</v>
      </c>
      <c r="G32" s="19">
        <v>0</v>
      </c>
      <c r="H32" s="19">
        <v>0</v>
      </c>
      <c r="I32" s="19">
        <v>0</v>
      </c>
      <c r="J32" s="19">
        <v>0</v>
      </c>
    </row>
    <row r="33" spans="1:10" ht="12.75">
      <c r="A33" s="18">
        <v>855</v>
      </c>
      <c r="B33" s="18">
        <v>85502</v>
      </c>
      <c r="C33" s="18">
        <v>2010</v>
      </c>
      <c r="D33" s="19">
        <v>3100000</v>
      </c>
      <c r="E33" s="19"/>
      <c r="F33" s="19"/>
      <c r="G33" s="19"/>
      <c r="H33" s="19"/>
      <c r="I33" s="19"/>
      <c r="J33" s="19"/>
    </row>
    <row r="34" spans="1:10" ht="12.75">
      <c r="A34" s="18">
        <v>855</v>
      </c>
      <c r="B34" s="18">
        <v>85502</v>
      </c>
      <c r="C34" s="18">
        <v>3110</v>
      </c>
      <c r="D34" s="19"/>
      <c r="E34" s="19">
        <v>3009700</v>
      </c>
      <c r="F34" s="19">
        <v>3009700</v>
      </c>
      <c r="G34" s="19">
        <v>0</v>
      </c>
      <c r="H34" s="19">
        <v>0</v>
      </c>
      <c r="I34" s="19">
        <v>3009700</v>
      </c>
      <c r="J34" s="19">
        <v>0</v>
      </c>
    </row>
    <row r="35" spans="1:10" ht="12.75">
      <c r="A35" s="18">
        <v>855</v>
      </c>
      <c r="B35" s="18">
        <v>85502</v>
      </c>
      <c r="C35" s="18">
        <v>4010</v>
      </c>
      <c r="D35" s="19"/>
      <c r="E35" s="19">
        <v>65000</v>
      </c>
      <c r="F35" s="19">
        <v>65000</v>
      </c>
      <c r="G35" s="19">
        <v>65000</v>
      </c>
      <c r="H35" s="19">
        <v>0</v>
      </c>
      <c r="I35" s="19">
        <v>0</v>
      </c>
      <c r="J35" s="19">
        <v>0</v>
      </c>
    </row>
    <row r="36" spans="1:10" ht="12.75">
      <c r="A36" s="18">
        <v>855</v>
      </c>
      <c r="B36" s="18">
        <v>85502</v>
      </c>
      <c r="C36" s="18">
        <v>4040</v>
      </c>
      <c r="D36" s="19"/>
      <c r="E36" s="19">
        <v>5500</v>
      </c>
      <c r="F36" s="19">
        <v>5500</v>
      </c>
      <c r="G36" s="19">
        <v>5500</v>
      </c>
      <c r="H36" s="19">
        <v>0</v>
      </c>
      <c r="I36" s="19">
        <v>0</v>
      </c>
      <c r="J36" s="19">
        <v>0</v>
      </c>
    </row>
    <row r="37" spans="1:10" ht="12.75">
      <c r="A37" s="18">
        <v>855</v>
      </c>
      <c r="B37" s="18">
        <v>85502</v>
      </c>
      <c r="C37" s="18">
        <v>4110</v>
      </c>
      <c r="D37" s="19"/>
      <c r="E37" s="19">
        <v>12140</v>
      </c>
      <c r="F37" s="19">
        <v>12140</v>
      </c>
      <c r="G37" s="19">
        <v>0</v>
      </c>
      <c r="H37" s="19">
        <v>12140</v>
      </c>
      <c r="I37" s="19">
        <v>0</v>
      </c>
      <c r="J37" s="19">
        <v>0</v>
      </c>
    </row>
    <row r="38" spans="1:10" ht="12.75">
      <c r="A38" s="18">
        <v>855</v>
      </c>
      <c r="B38" s="18">
        <v>85502</v>
      </c>
      <c r="C38" s="18">
        <v>4120</v>
      </c>
      <c r="D38" s="19"/>
      <c r="E38" s="19">
        <v>1720</v>
      </c>
      <c r="F38" s="19">
        <v>1720</v>
      </c>
      <c r="G38" s="19">
        <v>0</v>
      </c>
      <c r="H38" s="19">
        <v>1720</v>
      </c>
      <c r="I38" s="19">
        <v>0</v>
      </c>
      <c r="J38" s="19">
        <v>0</v>
      </c>
    </row>
    <row r="39" spans="1:10" ht="12.75">
      <c r="A39" s="18">
        <v>855</v>
      </c>
      <c r="B39" s="18">
        <v>85502</v>
      </c>
      <c r="C39" s="18">
        <v>4210</v>
      </c>
      <c r="D39" s="19"/>
      <c r="E39" s="19">
        <v>700</v>
      </c>
      <c r="F39" s="19">
        <v>700</v>
      </c>
      <c r="G39" s="19">
        <v>0</v>
      </c>
      <c r="H39" s="19">
        <v>0</v>
      </c>
      <c r="I39" s="19">
        <v>0</v>
      </c>
      <c r="J39" s="19">
        <v>0</v>
      </c>
    </row>
    <row r="40" spans="1:10" ht="12.75">
      <c r="A40" s="18">
        <v>855</v>
      </c>
      <c r="B40" s="18">
        <v>85502</v>
      </c>
      <c r="C40" s="18">
        <v>4280</v>
      </c>
      <c r="D40" s="19"/>
      <c r="E40" s="19">
        <v>200</v>
      </c>
      <c r="F40" s="19">
        <v>200</v>
      </c>
      <c r="G40" s="19">
        <v>0</v>
      </c>
      <c r="H40" s="19">
        <v>0</v>
      </c>
      <c r="I40" s="19">
        <v>0</v>
      </c>
      <c r="J40" s="19">
        <v>0</v>
      </c>
    </row>
    <row r="41" spans="1:10" ht="12.75">
      <c r="A41" s="18">
        <v>855</v>
      </c>
      <c r="B41" s="18">
        <v>85502</v>
      </c>
      <c r="C41" s="18">
        <v>4300</v>
      </c>
      <c r="D41" s="19"/>
      <c r="E41" s="19">
        <v>1000</v>
      </c>
      <c r="F41" s="19">
        <v>1000</v>
      </c>
      <c r="G41" s="19">
        <v>0</v>
      </c>
      <c r="H41" s="19">
        <v>0</v>
      </c>
      <c r="I41" s="19">
        <v>0</v>
      </c>
      <c r="J41" s="19">
        <v>0</v>
      </c>
    </row>
    <row r="42" spans="1:10" ht="12.75">
      <c r="A42" s="18">
        <v>855</v>
      </c>
      <c r="B42" s="18">
        <v>85502</v>
      </c>
      <c r="C42" s="18">
        <v>4360</v>
      </c>
      <c r="D42" s="19"/>
      <c r="E42" s="19">
        <v>400</v>
      </c>
      <c r="F42" s="19">
        <v>400</v>
      </c>
      <c r="G42" s="19">
        <v>0</v>
      </c>
      <c r="H42" s="19">
        <v>0</v>
      </c>
      <c r="I42" s="19">
        <v>0</v>
      </c>
      <c r="J42" s="19">
        <v>0</v>
      </c>
    </row>
    <row r="43" spans="1:10" ht="12.75">
      <c r="A43" s="18">
        <v>855</v>
      </c>
      <c r="B43" s="18">
        <v>85502</v>
      </c>
      <c r="C43" s="18">
        <v>4410</v>
      </c>
      <c r="D43" s="19"/>
      <c r="E43" s="19">
        <v>1000</v>
      </c>
      <c r="F43" s="19">
        <v>1000</v>
      </c>
      <c r="G43" s="19">
        <v>0</v>
      </c>
      <c r="H43" s="19">
        <v>0</v>
      </c>
      <c r="I43" s="19">
        <v>0</v>
      </c>
      <c r="J43" s="19">
        <v>0</v>
      </c>
    </row>
    <row r="44" spans="1:10" ht="12.75">
      <c r="A44" s="18">
        <v>855</v>
      </c>
      <c r="B44" s="18">
        <v>85502</v>
      </c>
      <c r="C44" s="18">
        <v>4440</v>
      </c>
      <c r="D44" s="19"/>
      <c r="E44" s="19">
        <v>1840</v>
      </c>
      <c r="F44" s="19">
        <v>1840</v>
      </c>
      <c r="G44" s="19">
        <v>0</v>
      </c>
      <c r="H44" s="19">
        <v>0</v>
      </c>
      <c r="I44" s="19">
        <v>0</v>
      </c>
      <c r="J44" s="19">
        <v>0</v>
      </c>
    </row>
    <row r="45" spans="1:10" ht="12.75">
      <c r="A45" s="18">
        <v>855</v>
      </c>
      <c r="B45" s="18">
        <v>85502</v>
      </c>
      <c r="C45" s="18">
        <v>4700</v>
      </c>
      <c r="D45" s="19"/>
      <c r="E45" s="19">
        <v>800</v>
      </c>
      <c r="F45" s="19">
        <v>800</v>
      </c>
      <c r="G45" s="19">
        <v>0</v>
      </c>
      <c r="H45" s="19">
        <v>0</v>
      </c>
      <c r="I45" s="19">
        <v>0</v>
      </c>
      <c r="J45" s="19">
        <v>0</v>
      </c>
    </row>
    <row r="46" spans="1:10" ht="12.75">
      <c r="A46" s="18">
        <v>855</v>
      </c>
      <c r="B46" s="18">
        <v>85504</v>
      </c>
      <c r="C46" s="18">
        <v>2010</v>
      </c>
      <c r="D46" s="19">
        <v>273110</v>
      </c>
      <c r="E46" s="19"/>
      <c r="F46" s="19"/>
      <c r="G46" s="19"/>
      <c r="H46" s="19"/>
      <c r="I46" s="19"/>
      <c r="J46" s="19"/>
    </row>
    <row r="47" spans="1:10" ht="12.75">
      <c r="A47" s="18">
        <v>855</v>
      </c>
      <c r="B47" s="18">
        <v>85504</v>
      </c>
      <c r="C47" s="18">
        <v>3110</v>
      </c>
      <c r="D47" s="19"/>
      <c r="E47" s="19">
        <v>264300</v>
      </c>
      <c r="F47" s="19">
        <v>264300</v>
      </c>
      <c r="G47" s="19">
        <v>0</v>
      </c>
      <c r="H47" s="19">
        <v>0</v>
      </c>
      <c r="I47" s="19">
        <v>264300</v>
      </c>
      <c r="J47" s="19">
        <v>0</v>
      </c>
    </row>
    <row r="48" spans="1:10" ht="12.75">
      <c r="A48" s="18">
        <v>855</v>
      </c>
      <c r="B48" s="18">
        <v>85504</v>
      </c>
      <c r="C48" s="18">
        <v>4010</v>
      </c>
      <c r="D48" s="19"/>
      <c r="E48" s="19">
        <v>5900</v>
      </c>
      <c r="F48" s="19">
        <v>5900</v>
      </c>
      <c r="G48" s="19">
        <v>5900</v>
      </c>
      <c r="H48" s="19">
        <v>0</v>
      </c>
      <c r="I48" s="19">
        <v>0</v>
      </c>
      <c r="J48" s="19">
        <v>0</v>
      </c>
    </row>
    <row r="49" spans="1:10" ht="12.75">
      <c r="A49" s="18">
        <v>855</v>
      </c>
      <c r="B49" s="18">
        <v>85504</v>
      </c>
      <c r="C49" s="18">
        <v>4110</v>
      </c>
      <c r="D49" s="19"/>
      <c r="E49" s="19">
        <v>1010</v>
      </c>
      <c r="F49" s="19">
        <v>1010</v>
      </c>
      <c r="G49" s="19">
        <v>0</v>
      </c>
      <c r="H49" s="19">
        <v>1010</v>
      </c>
      <c r="I49" s="19">
        <v>0</v>
      </c>
      <c r="J49" s="19">
        <v>0</v>
      </c>
    </row>
    <row r="50" spans="1:10" ht="12.75">
      <c r="A50" s="18">
        <v>855</v>
      </c>
      <c r="B50" s="18">
        <v>85504</v>
      </c>
      <c r="C50" s="18">
        <v>4120</v>
      </c>
      <c r="D50" s="19"/>
      <c r="E50" s="19">
        <v>140</v>
      </c>
      <c r="F50" s="19">
        <v>140</v>
      </c>
      <c r="G50" s="19">
        <v>0</v>
      </c>
      <c r="H50" s="19">
        <v>140</v>
      </c>
      <c r="I50" s="19">
        <v>0</v>
      </c>
      <c r="J50" s="19">
        <v>0</v>
      </c>
    </row>
    <row r="51" spans="1:10" ht="12.75">
      <c r="A51" s="18">
        <v>855</v>
      </c>
      <c r="B51" s="18">
        <v>85504</v>
      </c>
      <c r="C51" s="18">
        <v>4210</v>
      </c>
      <c r="D51" s="19"/>
      <c r="E51" s="19">
        <v>860</v>
      </c>
      <c r="F51" s="19">
        <v>860</v>
      </c>
      <c r="G51" s="19">
        <v>0</v>
      </c>
      <c r="H51" s="19">
        <v>0</v>
      </c>
      <c r="I51" s="19">
        <v>0</v>
      </c>
      <c r="J51" s="19">
        <v>0</v>
      </c>
    </row>
    <row r="52" spans="1:10" ht="12.75">
      <c r="A52" s="18">
        <v>855</v>
      </c>
      <c r="B52" s="18">
        <v>85504</v>
      </c>
      <c r="C52" s="18">
        <v>4300</v>
      </c>
      <c r="D52" s="19"/>
      <c r="E52" s="19">
        <v>900</v>
      </c>
      <c r="F52" s="19">
        <v>900</v>
      </c>
      <c r="G52" s="19">
        <v>0</v>
      </c>
      <c r="H52" s="19">
        <v>0</v>
      </c>
      <c r="I52" s="19">
        <v>0</v>
      </c>
      <c r="J52" s="19">
        <v>0</v>
      </c>
    </row>
    <row r="53" spans="1:10" ht="12.75">
      <c r="A53" s="18">
        <v>855</v>
      </c>
      <c r="B53" s="18">
        <v>85513</v>
      </c>
      <c r="C53" s="18">
        <v>2010</v>
      </c>
      <c r="D53" s="19">
        <v>31000</v>
      </c>
      <c r="E53" s="19"/>
      <c r="F53" s="19"/>
      <c r="G53" s="19"/>
      <c r="H53" s="19"/>
      <c r="I53" s="19"/>
      <c r="J53" s="19"/>
    </row>
    <row r="54" spans="1:10" ht="12.75">
      <c r="A54" s="18">
        <v>855</v>
      </c>
      <c r="B54" s="18">
        <v>85513</v>
      </c>
      <c r="C54" s="18">
        <v>4130</v>
      </c>
      <c r="D54" s="19"/>
      <c r="E54" s="19">
        <v>31000</v>
      </c>
      <c r="F54" s="19">
        <v>31000</v>
      </c>
      <c r="G54" s="19">
        <v>0</v>
      </c>
      <c r="H54" s="19">
        <v>0</v>
      </c>
      <c r="I54" s="19">
        <v>0</v>
      </c>
      <c r="J54" s="19">
        <v>0</v>
      </c>
    </row>
    <row r="55" spans="1:10" ht="19.5" customHeight="1">
      <c r="A55" s="336" t="s">
        <v>112</v>
      </c>
      <c r="B55" s="336"/>
      <c r="C55" s="336"/>
      <c r="D55" s="109">
        <f aca="true" t="shared" si="0" ref="D55:J55">SUM(D7:D54)</f>
        <v>9052879</v>
      </c>
      <c r="E55" s="109">
        <f t="shared" si="0"/>
        <v>9052879</v>
      </c>
      <c r="F55" s="109">
        <f t="shared" si="0"/>
        <v>9052879</v>
      </c>
      <c r="G55" s="109">
        <f t="shared" si="0"/>
        <v>188100</v>
      </c>
      <c r="H55" s="109">
        <f t="shared" si="0"/>
        <v>34901</v>
      </c>
      <c r="I55" s="109">
        <f t="shared" si="0"/>
        <v>8780640</v>
      </c>
      <c r="J55" s="109">
        <f t="shared" si="0"/>
        <v>0</v>
      </c>
    </row>
    <row r="56" ht="12.75">
      <c r="A56" s="53"/>
    </row>
    <row r="57" ht="12.75">
      <c r="B57" s="294" t="s">
        <v>203</v>
      </c>
    </row>
    <row r="58" ht="12.75">
      <c r="B58" s="294" t="s">
        <v>355</v>
      </c>
    </row>
    <row r="59" spans="2:9" ht="14.25">
      <c r="B59" s="295" t="s">
        <v>437</v>
      </c>
      <c r="I59" s="110"/>
    </row>
    <row r="60" ht="12.75">
      <c r="B60" s="295" t="s">
        <v>436</v>
      </c>
    </row>
    <row r="61" ht="12.75">
      <c r="B61" s="295" t="s">
        <v>437</v>
      </c>
    </row>
    <row r="62" ht="12.75">
      <c r="B62" s="295" t="s">
        <v>438</v>
      </c>
    </row>
    <row r="63" ht="12.75">
      <c r="B63" s="295" t="s">
        <v>204</v>
      </c>
    </row>
  </sheetData>
  <sheetProtection selectLockedCells="1" selectUnlockedCells="1"/>
  <mergeCells count="11">
    <mergeCell ref="F4:F5"/>
    <mergeCell ref="G4:I4"/>
    <mergeCell ref="J4:J5"/>
    <mergeCell ref="A55:C55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375" right="0.3659722222222222" top="0.6847222222222222" bottom="0.19652777777777777" header="0.4409722222222222" footer="0.5118055555555555"/>
  <pageSetup horizontalDpi="600" verticalDpi="600" orientation="portrait" paperSize="9" scale="90" r:id="rId1"/>
  <headerFooter alignWithMargins="0">
    <oddHeader>&amp;RZałącznik nr 6 do Uchwały Nr ... Rady Gminy Czarna Dąbrówka z dnia ... 2019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view="pageLayout" workbookViewId="0" topLeftCell="A1">
      <selection activeCell="H10" sqref="H10"/>
    </sheetView>
  </sheetViews>
  <sheetFormatPr defaultColWidth="9.00390625" defaultRowHeight="12.75"/>
  <cols>
    <col min="1" max="1" width="7.25390625" style="47" customWidth="1"/>
    <col min="2" max="2" width="9.00390625" style="47" customWidth="1"/>
    <col min="3" max="3" width="6.625" style="47" customWidth="1"/>
    <col min="4" max="4" width="45.375" style="47" customWidth="1"/>
    <col min="5" max="5" width="12.625" style="47" customWidth="1"/>
    <col min="6" max="6" width="13.125" style="47" customWidth="1"/>
    <col min="7" max="7" width="12.875" style="47" customWidth="1"/>
    <col min="8" max="8" width="14.375" style="0" customWidth="1"/>
    <col min="9" max="73" width="9.00390625" style="0" customWidth="1"/>
    <col min="74" max="16384" width="9.125" style="47" customWidth="1"/>
  </cols>
  <sheetData>
    <row r="1" spans="1:8" ht="45" customHeight="1">
      <c r="A1" s="330" t="s">
        <v>439</v>
      </c>
      <c r="B1" s="330"/>
      <c r="C1" s="330"/>
      <c r="D1" s="330"/>
      <c r="E1" s="330"/>
      <c r="F1" s="330"/>
      <c r="G1" s="330"/>
      <c r="H1" s="330"/>
    </row>
    <row r="2" spans="1:7" ht="15.75">
      <c r="A2" s="111"/>
      <c r="B2" s="111"/>
      <c r="C2" s="111"/>
      <c r="D2" s="111"/>
      <c r="E2" s="111"/>
      <c r="F2" s="111"/>
      <c r="G2" s="111"/>
    </row>
    <row r="3" spans="1:8" ht="13.5" customHeight="1">
      <c r="A3" s="100"/>
      <c r="B3" s="100"/>
      <c r="C3" s="100"/>
      <c r="D3" s="100"/>
      <c r="E3" s="100"/>
      <c r="F3" s="100"/>
      <c r="G3" s="100"/>
      <c r="H3" s="112" t="s">
        <v>123</v>
      </c>
    </row>
    <row r="4" spans="1:8" ht="20.25" customHeight="1">
      <c r="A4" s="325" t="s">
        <v>2</v>
      </c>
      <c r="B4" s="325" t="s">
        <v>3</v>
      </c>
      <c r="C4" s="325" t="s">
        <v>4</v>
      </c>
      <c r="D4" s="325" t="s">
        <v>205</v>
      </c>
      <c r="E4" s="326" t="s">
        <v>194</v>
      </c>
      <c r="F4" s="326" t="s">
        <v>206</v>
      </c>
      <c r="G4" s="326" t="s">
        <v>196</v>
      </c>
      <c r="H4" s="326"/>
    </row>
    <row r="5" spans="1:8" ht="18" customHeight="1">
      <c r="A5" s="325"/>
      <c r="B5" s="325"/>
      <c r="C5" s="325"/>
      <c r="D5" s="325"/>
      <c r="E5" s="326"/>
      <c r="F5" s="326"/>
      <c r="G5" s="326" t="s">
        <v>197</v>
      </c>
      <c r="H5" s="326" t="s">
        <v>199</v>
      </c>
    </row>
    <row r="6" spans="1:8" ht="69" customHeight="1">
      <c r="A6" s="325"/>
      <c r="B6" s="325"/>
      <c r="C6" s="325"/>
      <c r="D6" s="325"/>
      <c r="E6" s="326"/>
      <c r="F6" s="326"/>
      <c r="G6" s="326"/>
      <c r="H6" s="326"/>
    </row>
    <row r="7" spans="1:8" ht="8.25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</row>
    <row r="8" spans="1:8" ht="33.75" customHeight="1">
      <c r="A8" s="113">
        <v>710</v>
      </c>
      <c r="B8" s="113"/>
      <c r="C8" s="113"/>
      <c r="D8" s="114" t="s">
        <v>207</v>
      </c>
      <c r="E8" s="10">
        <v>500</v>
      </c>
      <c r="F8" s="10">
        <v>500</v>
      </c>
      <c r="G8" s="10">
        <v>500</v>
      </c>
      <c r="H8" s="10">
        <v>0</v>
      </c>
    </row>
    <row r="9" spans="1:8" ht="19.5" customHeight="1">
      <c r="A9" s="18"/>
      <c r="B9" s="12">
        <v>71035</v>
      </c>
      <c r="C9" s="12"/>
      <c r="D9" s="12" t="s">
        <v>208</v>
      </c>
      <c r="E9" s="15">
        <v>500</v>
      </c>
      <c r="F9" s="15">
        <v>500</v>
      </c>
      <c r="G9" s="15">
        <v>500</v>
      </c>
      <c r="H9" s="15">
        <v>0</v>
      </c>
    </row>
    <row r="10" spans="1:8" ht="25.5">
      <c r="A10" s="18"/>
      <c r="B10" s="18"/>
      <c r="C10" s="18">
        <v>2020</v>
      </c>
      <c r="D10" s="29" t="s">
        <v>209</v>
      </c>
      <c r="E10" s="78">
        <v>500</v>
      </c>
      <c r="F10" s="78"/>
      <c r="G10" s="78"/>
      <c r="H10" s="78"/>
    </row>
    <row r="11" spans="1:8" ht="19.5" customHeight="1">
      <c r="A11" s="18"/>
      <c r="B11" s="18"/>
      <c r="C11" s="18">
        <v>4210</v>
      </c>
      <c r="D11" s="18" t="s">
        <v>210</v>
      </c>
      <c r="E11" s="78"/>
      <c r="F11" s="78">
        <v>500</v>
      </c>
      <c r="G11" s="78">
        <v>200</v>
      </c>
      <c r="H11" s="78">
        <v>0</v>
      </c>
    </row>
    <row r="12" spans="1:8" ht="24.75" customHeight="1">
      <c r="A12" s="336" t="s">
        <v>112</v>
      </c>
      <c r="B12" s="336"/>
      <c r="C12" s="336"/>
      <c r="D12" s="336"/>
      <c r="E12" s="46">
        <f>SUM(E8)</f>
        <v>500</v>
      </c>
      <c r="F12" s="46">
        <f>SUM(F8)</f>
        <v>500</v>
      </c>
      <c r="G12" s="46">
        <f>SUM(G8)</f>
        <v>500</v>
      </c>
      <c r="H12" s="46">
        <f>SUM(H8)</f>
        <v>0</v>
      </c>
    </row>
  </sheetData>
  <sheetProtection selectLockedCells="1" selectUnlockedCells="1"/>
  <mergeCells count="11">
    <mergeCell ref="G4:H4"/>
    <mergeCell ref="G5:G6"/>
    <mergeCell ref="H5:H6"/>
    <mergeCell ref="A12:D12"/>
    <mergeCell ref="A1:H1"/>
    <mergeCell ref="A4:A6"/>
    <mergeCell ref="B4:B6"/>
    <mergeCell ref="C4:C6"/>
    <mergeCell ref="D4:D6"/>
    <mergeCell ref="E4:E6"/>
    <mergeCell ref="F4:F6"/>
  </mergeCells>
  <printOptions horizontalCentered="1"/>
  <pageMargins left="0.5902777777777778" right="0.5902777777777778" top="1.0798611111111112" bottom="0.39375" header="0.5118055555555555" footer="0.5118055555555555"/>
  <pageSetup horizontalDpi="600" verticalDpi="600" orientation="landscape" paperSize="9" scale="90" r:id="rId1"/>
  <headerFooter alignWithMargins="0">
    <oddHeader>&amp;RZałącznik nr 7 do Uchwały Nr ... Rady Gminy Czarna Dąbrówka
z dnia ...2019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11"/>
  <sheetViews>
    <sheetView view="pageLayout" workbookViewId="0" topLeftCell="A1">
      <selection activeCell="G14" sqref="G14"/>
    </sheetView>
  </sheetViews>
  <sheetFormatPr defaultColWidth="9.00390625" defaultRowHeight="12.75"/>
  <cols>
    <col min="1" max="1" width="7.25390625" style="47" customWidth="1"/>
    <col min="2" max="2" width="9.00390625" style="47" customWidth="1"/>
    <col min="3" max="3" width="7.75390625" style="47" customWidth="1"/>
    <col min="4" max="4" width="36.875" style="47" customWidth="1"/>
    <col min="5" max="5" width="22.75390625" style="47" customWidth="1"/>
    <col min="6" max="6" width="13.125" style="47" customWidth="1"/>
    <col min="7" max="7" width="14.125" style="47" customWidth="1"/>
    <col min="8" max="8" width="14.375" style="47" customWidth="1"/>
    <col min="9" max="9" width="12.875" style="0" customWidth="1"/>
    <col min="10" max="78" width="9.00390625" style="0" customWidth="1"/>
    <col min="79" max="16384" width="9.125" style="47" customWidth="1"/>
  </cols>
  <sheetData>
    <row r="1" spans="1:9" ht="45" customHeight="1">
      <c r="A1" s="330" t="s">
        <v>440</v>
      </c>
      <c r="B1" s="330"/>
      <c r="C1" s="330"/>
      <c r="D1" s="330"/>
      <c r="E1" s="330"/>
      <c r="F1" s="330"/>
      <c r="G1" s="330"/>
      <c r="H1" s="330"/>
      <c r="I1" s="330"/>
    </row>
    <row r="3" ht="12.75">
      <c r="I3" s="112" t="s">
        <v>123</v>
      </c>
    </row>
    <row r="4" spans="1:78" ht="20.25" customHeight="1">
      <c r="A4" s="325" t="s">
        <v>2</v>
      </c>
      <c r="B4" s="325" t="s">
        <v>3</v>
      </c>
      <c r="C4" s="325" t="s">
        <v>4</v>
      </c>
      <c r="D4" s="325" t="s">
        <v>205</v>
      </c>
      <c r="E4" s="326" t="s">
        <v>211</v>
      </c>
      <c r="F4" s="326" t="s">
        <v>194</v>
      </c>
      <c r="G4" s="326" t="s">
        <v>212</v>
      </c>
      <c r="H4" s="326" t="s">
        <v>196</v>
      </c>
      <c r="I4" s="326"/>
      <c r="BW4" s="47"/>
      <c r="BX4" s="47"/>
      <c r="BY4" s="47"/>
      <c r="BZ4" s="47"/>
    </row>
    <row r="5" spans="1:78" ht="18" customHeight="1">
      <c r="A5" s="325"/>
      <c r="B5" s="325"/>
      <c r="C5" s="325"/>
      <c r="D5" s="325"/>
      <c r="E5" s="325"/>
      <c r="F5" s="326"/>
      <c r="G5" s="326"/>
      <c r="H5" s="326" t="s">
        <v>197</v>
      </c>
      <c r="I5" s="326" t="s">
        <v>199</v>
      </c>
      <c r="BW5" s="47"/>
      <c r="BX5" s="47"/>
      <c r="BY5" s="47"/>
      <c r="BZ5" s="47"/>
    </row>
    <row r="6" spans="1:78" ht="69" customHeight="1">
      <c r="A6" s="325"/>
      <c r="B6" s="325"/>
      <c r="C6" s="325"/>
      <c r="D6" s="325"/>
      <c r="E6" s="325"/>
      <c r="F6" s="326"/>
      <c r="G6" s="326"/>
      <c r="H6" s="326"/>
      <c r="I6" s="326"/>
      <c r="BW6" s="47"/>
      <c r="BX6" s="47"/>
      <c r="BY6" s="47"/>
      <c r="BZ6" s="47"/>
    </row>
    <row r="7" spans="1:78" ht="8.25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BW7" s="47"/>
      <c r="BX7" s="47"/>
      <c r="BY7" s="47"/>
      <c r="BZ7" s="47"/>
    </row>
    <row r="8" spans="1:78" ht="18" customHeight="1">
      <c r="A8" s="115">
        <v>801</v>
      </c>
      <c r="B8" s="115"/>
      <c r="C8" s="115"/>
      <c r="D8" s="116" t="s">
        <v>89</v>
      </c>
      <c r="E8" s="115"/>
      <c r="F8" s="117">
        <v>0</v>
      </c>
      <c r="G8" s="118">
        <v>2000</v>
      </c>
      <c r="H8" s="118">
        <v>2000</v>
      </c>
      <c r="I8" s="118">
        <v>0</v>
      </c>
      <c r="BW8" s="47"/>
      <c r="BX8" s="47"/>
      <c r="BY8" s="47"/>
      <c r="BZ8" s="47"/>
    </row>
    <row r="9" spans="1:78" ht="29.25" customHeight="1">
      <c r="A9" s="91"/>
      <c r="B9" s="119">
        <v>80146</v>
      </c>
      <c r="C9" s="119"/>
      <c r="D9" s="120" t="s">
        <v>213</v>
      </c>
      <c r="E9" s="119"/>
      <c r="F9" s="121">
        <v>0</v>
      </c>
      <c r="G9" s="122">
        <v>2000</v>
      </c>
      <c r="H9" s="122">
        <v>2000</v>
      </c>
      <c r="I9" s="122">
        <v>0</v>
      </c>
      <c r="BW9" s="47"/>
      <c r="BX9" s="47"/>
      <c r="BY9" s="47"/>
      <c r="BZ9" s="47"/>
    </row>
    <row r="10" spans="1:78" ht="76.5">
      <c r="A10" s="91"/>
      <c r="B10" s="91"/>
      <c r="C10" s="91">
        <v>2310</v>
      </c>
      <c r="D10" s="94" t="s">
        <v>214</v>
      </c>
      <c r="E10" s="91" t="s">
        <v>215</v>
      </c>
      <c r="F10" s="258">
        <v>0</v>
      </c>
      <c r="G10" s="93">
        <v>2000</v>
      </c>
      <c r="H10" s="93">
        <v>2000</v>
      </c>
      <c r="I10" s="93">
        <v>0</v>
      </c>
      <c r="BW10" s="47"/>
      <c r="BX10" s="47"/>
      <c r="BY10" s="47"/>
      <c r="BZ10" s="47"/>
    </row>
    <row r="11" spans="1:78" ht="24.75" customHeight="1">
      <c r="A11" s="336" t="s">
        <v>112</v>
      </c>
      <c r="B11" s="336"/>
      <c r="C11" s="336"/>
      <c r="D11" s="336"/>
      <c r="E11" s="336"/>
      <c r="F11" s="336"/>
      <c r="G11" s="46">
        <f>SUM(G8)</f>
        <v>2000</v>
      </c>
      <c r="H11" s="46">
        <f>SUM(H8)</f>
        <v>2000</v>
      </c>
      <c r="I11" s="46">
        <f>SUM(I8)</f>
        <v>0</v>
      </c>
      <c r="BW11" s="47"/>
      <c r="BX11" s="47"/>
      <c r="BY11" s="47"/>
      <c r="BZ11" s="47"/>
    </row>
  </sheetData>
  <sheetProtection selectLockedCells="1" selectUnlockedCells="1"/>
  <mergeCells count="12">
    <mergeCell ref="I5:I6"/>
    <mergeCell ref="A11:F11"/>
    <mergeCell ref="A1:I1"/>
    <mergeCell ref="A4:A6"/>
    <mergeCell ref="B4:B6"/>
    <mergeCell ref="C4:C6"/>
    <mergeCell ref="D4:D6"/>
    <mergeCell ref="E4:E6"/>
    <mergeCell ref="F4:F6"/>
    <mergeCell ref="G4:G6"/>
    <mergeCell ref="H4:I4"/>
    <mergeCell ref="H5:H6"/>
  </mergeCells>
  <printOptions horizontalCentered="1"/>
  <pageMargins left="0.5902777777777778" right="0.5902777777777778" top="1.1" bottom="0.39375" header="0.5118055555555555" footer="0.5118055555555555"/>
  <pageSetup horizontalDpi="300" verticalDpi="300" orientation="landscape" paperSize="9" scale="90" r:id="rId1"/>
  <headerFooter alignWithMargins="0">
    <oddHeader>&amp;RZałącznik nr 8 do Uchwały Nr ... Rady Gminy Czarna Dąbrówka
z dnia ....2019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2019-11-14T10:28:41Z</cp:lastPrinted>
  <dcterms:created xsi:type="dcterms:W3CDTF">1998-12-09T13:02:10Z</dcterms:created>
  <dcterms:modified xsi:type="dcterms:W3CDTF">2019-12-10T09:57:10Z</dcterms:modified>
  <cp:category/>
  <cp:version/>
  <cp:contentType/>
  <cp:contentStatus/>
  <cp:revision>1</cp:revision>
</cp:coreProperties>
</file>